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Trail 21Km" sheetId="1" r:id="rId1"/>
    <sheet name="Enfants 3Km" sheetId="2" r:id="rId2"/>
    <sheet name="Enfants 1Km" sheetId="3" r:id="rId3"/>
    <sheet name="Temps" sheetId="4" r:id="rId4"/>
    <sheet name="Coureurs" sheetId="5" r:id="rId5"/>
    <sheet name="Course" sheetId="6" r:id="rId6"/>
    <sheet name="Categorie" sheetId="7" r:id="rId7"/>
  </sheets>
  <definedNames>
    <definedName name="_xlnm._FilterDatabase" localSheetId="4" hidden="1">'Coureurs'!$A$4:$O$202</definedName>
    <definedName name="cat">'Categorie'!$B$4:$E$71</definedName>
    <definedName name="course">'Course'!$B$4:$D$10</definedName>
    <definedName name="nom">'Coureurs'!$B$5:$O$202</definedName>
    <definedName name="Temps">'Temps'!$B$5:$F$205</definedName>
    <definedName name="_xlnm.Print_Area" localSheetId="2">'Enfants 1Km'!$A$1:$L$126</definedName>
    <definedName name="_xlnm.Print_Area" localSheetId="1">'Enfants 3Km'!$A$1:$L$126</definedName>
    <definedName name="_xlnm.Print_Area" localSheetId="0">'Trail 21Km'!$A$1:$L$177</definedName>
  </definedNames>
  <calcPr fullCalcOnLoad="1" refMode="R1C1"/>
</workbook>
</file>

<file path=xl/sharedStrings.xml><?xml version="1.0" encoding="utf-8"?>
<sst xmlns="http://schemas.openxmlformats.org/spreadsheetml/2006/main" count="536" uniqueCount="236">
  <si>
    <t>Dossard</t>
  </si>
  <si>
    <t>Nom</t>
  </si>
  <si>
    <t>Premon</t>
  </si>
  <si>
    <t>Date Naiss.</t>
  </si>
  <si>
    <t>Cat</t>
  </si>
  <si>
    <t>Ecole d'athlétisme</t>
  </si>
  <si>
    <t>EA</t>
  </si>
  <si>
    <t>Poussins</t>
  </si>
  <si>
    <t>PO</t>
  </si>
  <si>
    <t>Benjamins</t>
  </si>
  <si>
    <t>BE</t>
  </si>
  <si>
    <t>Minimes</t>
  </si>
  <si>
    <t>MI</t>
  </si>
  <si>
    <t>Cadets</t>
  </si>
  <si>
    <t>Juniors</t>
  </si>
  <si>
    <t>JU</t>
  </si>
  <si>
    <t>CA</t>
  </si>
  <si>
    <t>Espoirs</t>
  </si>
  <si>
    <t>ES</t>
  </si>
  <si>
    <t>Seniors</t>
  </si>
  <si>
    <t>SE</t>
  </si>
  <si>
    <t>Catégorie</t>
  </si>
  <si>
    <t>Code</t>
  </si>
  <si>
    <t>Date</t>
  </si>
  <si>
    <t>Km</t>
  </si>
  <si>
    <t>Sexe</t>
  </si>
  <si>
    <t>Nom - Prenom</t>
  </si>
  <si>
    <t>Minutes</t>
  </si>
  <si>
    <t>Secondes</t>
  </si>
  <si>
    <t>Course</t>
  </si>
  <si>
    <t>Distance</t>
  </si>
  <si>
    <t>Distance Km</t>
  </si>
  <si>
    <t>Heures</t>
  </si>
  <si>
    <t>Moyenne</t>
  </si>
  <si>
    <t>Temps sec.</t>
  </si>
  <si>
    <t>Temps</t>
  </si>
  <si>
    <t>Class.</t>
  </si>
  <si>
    <t>Cat.</t>
  </si>
  <si>
    <t>Categories</t>
  </si>
  <si>
    <t>Courses</t>
  </si>
  <si>
    <t>Coureurs</t>
  </si>
  <si>
    <t>Dimanche 1er Mai 2011</t>
  </si>
  <si>
    <t>foubert</t>
  </si>
  <si>
    <t>vincent</t>
  </si>
  <si>
    <t>m</t>
  </si>
  <si>
    <t>feral</t>
  </si>
  <si>
    <t>daniel</t>
  </si>
  <si>
    <t>alexandre</t>
  </si>
  <si>
    <t>guillaume</t>
  </si>
  <si>
    <t>guitard</t>
  </si>
  <si>
    <t>patrice</t>
  </si>
  <si>
    <t>sabatier</t>
  </si>
  <si>
    <t>frederic</t>
  </si>
  <si>
    <t>marragou</t>
  </si>
  <si>
    <t>david</t>
  </si>
  <si>
    <t>bourrier</t>
  </si>
  <si>
    <t>fages</t>
  </si>
  <si>
    <t>manuel</t>
  </si>
  <si>
    <t>gabriel</t>
  </si>
  <si>
    <t>Enfants 1.3Kms</t>
  </si>
  <si>
    <t>Enfants 3Kms</t>
  </si>
  <si>
    <t>Trail 22Kms</t>
  </si>
  <si>
    <t>dumont</t>
  </si>
  <si>
    <t>sandrine</t>
  </si>
  <si>
    <t>f</t>
  </si>
  <si>
    <t>jean-philippe</t>
  </si>
  <si>
    <t>CP</t>
  </si>
  <si>
    <t>Ville</t>
  </si>
  <si>
    <t>Club</t>
  </si>
  <si>
    <t>V1</t>
  </si>
  <si>
    <t>V2</t>
  </si>
  <si>
    <t>V3</t>
  </si>
  <si>
    <t>Vétéran3</t>
  </si>
  <si>
    <t>Vétéran2</t>
  </si>
  <si>
    <t>Vétéran1</t>
  </si>
  <si>
    <t>Luc</t>
  </si>
  <si>
    <t>Rodez</t>
  </si>
  <si>
    <t>CE Bosch</t>
  </si>
  <si>
    <t>La Primaube</t>
  </si>
  <si>
    <t>Ste Radegonde</t>
  </si>
  <si>
    <t>Calmont</t>
  </si>
  <si>
    <t>Sénergues</t>
  </si>
  <si>
    <t>Soulages Bonneval</t>
  </si>
  <si>
    <t>Mosnac</t>
  </si>
  <si>
    <t>Team 16 VTT</t>
  </si>
  <si>
    <t>Decazeville</t>
  </si>
  <si>
    <t>ENA Angers</t>
  </si>
  <si>
    <t>gaben</t>
  </si>
  <si>
    <t>esther</t>
  </si>
  <si>
    <t>Pont de Salars</t>
  </si>
  <si>
    <t>solène</t>
  </si>
  <si>
    <t>dubocage</t>
  </si>
  <si>
    <t>simon</t>
  </si>
  <si>
    <t>Le Rozier</t>
  </si>
  <si>
    <t>Boucle Druelloise</t>
  </si>
  <si>
    <t>malbosc</t>
  </si>
  <si>
    <t>claude</t>
  </si>
  <si>
    <t>Villefranche Rgue</t>
  </si>
  <si>
    <t>bonnafis</t>
  </si>
  <si>
    <t>St Juéry</t>
  </si>
  <si>
    <t>mazuc</t>
  </si>
  <si>
    <t>christian</t>
  </si>
  <si>
    <t>Onet le Château</t>
  </si>
  <si>
    <t>chassagne</t>
  </si>
  <si>
    <t>julien</t>
  </si>
  <si>
    <t>Action 12</t>
  </si>
  <si>
    <t>Vieillescazes</t>
  </si>
  <si>
    <t>eric</t>
  </si>
  <si>
    <t>Castelnau de Mandaille</t>
  </si>
  <si>
    <t>Motaubrac</t>
  </si>
  <si>
    <t>rosselet</t>
  </si>
  <si>
    <t>paul</t>
  </si>
  <si>
    <t>Toulouse</t>
  </si>
  <si>
    <t>louis</t>
  </si>
  <si>
    <t>yams</t>
  </si>
  <si>
    <t>tommy</t>
  </si>
  <si>
    <t>Bozouls</t>
  </si>
  <si>
    <t>poujade</t>
  </si>
  <si>
    <t>philippe</t>
  </si>
  <si>
    <t>couderc</t>
  </si>
  <si>
    <t>cyril</t>
  </si>
  <si>
    <t>combettes</t>
  </si>
  <si>
    <t>didier</t>
  </si>
  <si>
    <t>tardieu</t>
  </si>
  <si>
    <t>joel</t>
  </si>
  <si>
    <t>Toulonjac</t>
  </si>
  <si>
    <t>franc</t>
  </si>
  <si>
    <t>michel</t>
  </si>
  <si>
    <t>Sébazac Concourés</t>
  </si>
  <si>
    <t>Le Stir</t>
  </si>
  <si>
    <t>hugo</t>
  </si>
  <si>
    <t>SRA</t>
  </si>
  <si>
    <t>gurdak</t>
  </si>
  <si>
    <t>jacques</t>
  </si>
  <si>
    <t>Millau</t>
  </si>
  <si>
    <t>Spiridon</t>
  </si>
  <si>
    <t>maubert</t>
  </si>
  <si>
    <t>lionel</t>
  </si>
  <si>
    <t>czapla</t>
  </si>
  <si>
    <t>carol</t>
  </si>
  <si>
    <t>Calmont sport Nature</t>
  </si>
  <si>
    <t>deleris</t>
  </si>
  <si>
    <t>Manhac</t>
  </si>
  <si>
    <t>CPLP</t>
  </si>
  <si>
    <t>fouche</t>
  </si>
  <si>
    <t>corinne</t>
  </si>
  <si>
    <t>Vailhourles</t>
  </si>
  <si>
    <t>Foulées Vertes lalo</t>
  </si>
  <si>
    <t>laburthe</t>
  </si>
  <si>
    <t>Anglars St Félix</t>
  </si>
  <si>
    <t>marre</t>
  </si>
  <si>
    <t>francis</t>
  </si>
  <si>
    <t>Ceignac</t>
  </si>
  <si>
    <t>gannac</t>
  </si>
  <si>
    <t>bernard</t>
  </si>
  <si>
    <t>viarnes</t>
  </si>
  <si>
    <t>laurence</t>
  </si>
  <si>
    <t>Entraygues</t>
  </si>
  <si>
    <t>Touroulis</t>
  </si>
  <si>
    <t>calvet</t>
  </si>
  <si>
    <t>laurent</t>
  </si>
  <si>
    <t>Agen d'Aveyron</t>
  </si>
  <si>
    <t>denise</t>
  </si>
  <si>
    <t>Palmas</t>
  </si>
  <si>
    <t>nozerand</t>
  </si>
  <si>
    <t>gisèle</t>
  </si>
  <si>
    <t>auge</t>
  </si>
  <si>
    <t>léonie</t>
  </si>
  <si>
    <t>pialmoux</t>
  </si>
  <si>
    <t>gael</t>
  </si>
  <si>
    <t>Rignac</t>
  </si>
  <si>
    <t>gueroult</t>
  </si>
  <si>
    <t>gabrielle</t>
  </si>
  <si>
    <t>Tri 12</t>
  </si>
  <si>
    <t>viguie</t>
  </si>
  <si>
    <t>théo</t>
  </si>
  <si>
    <t>yoann</t>
  </si>
  <si>
    <t>bailly barthez</t>
  </si>
  <si>
    <t>camille</t>
  </si>
  <si>
    <t>Albi</t>
  </si>
  <si>
    <t>escher</t>
  </si>
  <si>
    <t>viktor</t>
  </si>
  <si>
    <t>timothé</t>
  </si>
  <si>
    <t>amicie</t>
  </si>
  <si>
    <t>renacle</t>
  </si>
  <si>
    <t>lisa</t>
  </si>
  <si>
    <t>baubil</t>
  </si>
  <si>
    <t>le rohellec</t>
  </si>
  <si>
    <t>pascal</t>
  </si>
  <si>
    <t>Flavin</t>
  </si>
  <si>
    <t>laye</t>
  </si>
  <si>
    <t>jean-pierre</t>
  </si>
  <si>
    <t>lacombe</t>
  </si>
  <si>
    <t>xavier</t>
  </si>
  <si>
    <t>Ferrieres</t>
  </si>
  <si>
    <t>jean-marc</t>
  </si>
  <si>
    <t>Druelle</t>
  </si>
  <si>
    <t>Entrep Runner</t>
  </si>
  <si>
    <t>minatchy</t>
  </si>
  <si>
    <t>jean</t>
  </si>
  <si>
    <t>delagnes</t>
  </si>
  <si>
    <t>St Cyprien</t>
  </si>
  <si>
    <t>mouly</t>
  </si>
  <si>
    <t>yves</t>
  </si>
  <si>
    <t>le Monastère</t>
  </si>
  <si>
    <t>soulie</t>
  </si>
  <si>
    <t>cplp</t>
  </si>
  <si>
    <t>fugit</t>
  </si>
  <si>
    <t>marcilllac</t>
  </si>
  <si>
    <t>caen</t>
  </si>
  <si>
    <t>noa</t>
  </si>
  <si>
    <t>valentin</t>
  </si>
  <si>
    <t>mazenq</t>
  </si>
  <si>
    <t>fabien</t>
  </si>
  <si>
    <t>belet</t>
  </si>
  <si>
    <t>jean-claude</t>
  </si>
  <si>
    <t>Lapanouse de Severac</t>
  </si>
  <si>
    <t>Foulées Séveragaises</t>
  </si>
  <si>
    <t>bonnefous</t>
  </si>
  <si>
    <t>robert</t>
  </si>
  <si>
    <t>buffiere</t>
  </si>
  <si>
    <t>maryvonne</t>
  </si>
  <si>
    <t>huitric</t>
  </si>
  <si>
    <t>rosie</t>
  </si>
  <si>
    <t>Rennes</t>
  </si>
  <si>
    <t>jeanis</t>
  </si>
  <si>
    <t>zoé</t>
  </si>
  <si>
    <t>bessieux</t>
  </si>
  <si>
    <t>manon</t>
  </si>
  <si>
    <t>Erce</t>
  </si>
  <si>
    <t>idiquin</t>
  </si>
  <si>
    <t>jules</t>
  </si>
  <si>
    <t>croizier</t>
  </si>
  <si>
    <t>gladys</t>
  </si>
  <si>
    <t>petric</t>
  </si>
  <si>
    <t>claire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</si>
</sst>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0"/>
    <numFmt numFmtId="166" formatCode="h:mm:ss"/>
  </numFmts>
  <fonts count="11">
    <font>
      <sz val="10"/>
      <name val="Arial"/>
      <family val="0"/>
    </font>
    <font>
      <sz val="8"/>
      <name val="Tahoma"/>
      <family val="2"/>
    </font>
    <font>
      <sz val="10"/>
      <color indexed="5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16"/>
      <name val="Neurochrome"/>
      <family val="0"/>
    </font>
    <font>
      <sz val="20"/>
      <name val="Neurochrome"/>
      <family val="0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u val="single"/>
      <sz val="18"/>
      <color indexed="12"/>
      <name val="Alien Encounters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5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 applyProtection="1">
      <alignment/>
      <protection locked="0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9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7"/>
  <sheetViews>
    <sheetView showGridLines="0" workbookViewId="0" topLeftCell="A1">
      <selection activeCell="C53" sqref="C53"/>
    </sheetView>
  </sheetViews>
  <sheetFormatPr defaultColWidth="11.421875" defaultRowHeight="12.75"/>
  <cols>
    <col min="1" max="1" width="4.140625" style="0" customWidth="1"/>
    <col min="2" max="2" width="7.421875" style="11" customWidth="1"/>
    <col min="3" max="3" width="10.140625" style="11" customWidth="1"/>
    <col min="4" max="4" width="29.7109375" style="3" customWidth="1"/>
    <col min="5" max="5" width="6.140625" style="11" customWidth="1"/>
    <col min="6" max="6" width="6.57421875" style="11" customWidth="1"/>
    <col min="7" max="7" width="2.7109375" style="3" customWidth="1"/>
    <col min="8" max="8" width="0.85546875" style="3" customWidth="1"/>
    <col min="9" max="9" width="2.7109375" style="3" customWidth="1"/>
    <col min="10" max="10" width="0.85546875" style="3" customWidth="1"/>
    <col min="11" max="11" width="2.7109375" style="3" customWidth="1"/>
    <col min="12" max="12" width="12.140625" style="11" customWidth="1"/>
    <col min="13" max="13" width="10.140625" style="11" customWidth="1"/>
  </cols>
  <sheetData>
    <row r="1" ht="26.25" customHeight="1"/>
    <row r="2" spans="1:13" ht="26.25" customHeight="1">
      <c r="A2" s="87" t="str">
        <f>IF(M6="","",VLOOKUP(M6,course,2,FALSE))</f>
        <v>Trail 22Kms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3"/>
    </row>
    <row r="3" spans="1:13" ht="26.25" customHeight="1">
      <c r="A3" s="88" t="str">
        <f>Course!C12</f>
        <v>Dimanche 1er Mai 2011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2"/>
    </row>
    <row r="4" ht="13.5" thickBot="1"/>
    <row r="5" spans="1:13" s="12" customFormat="1" ht="24" customHeight="1" thickBot="1">
      <c r="A5"/>
      <c r="B5" s="13" t="s">
        <v>36</v>
      </c>
      <c r="C5" s="14" t="s">
        <v>0</v>
      </c>
      <c r="D5" s="13" t="s">
        <v>26</v>
      </c>
      <c r="E5" s="13" t="s">
        <v>37</v>
      </c>
      <c r="F5" s="13" t="s">
        <v>25</v>
      </c>
      <c r="G5" s="84" t="s">
        <v>35</v>
      </c>
      <c r="H5" s="85"/>
      <c r="I5" s="85"/>
      <c r="J5" s="85"/>
      <c r="K5" s="86"/>
      <c r="L5" s="13" t="s">
        <v>33</v>
      </c>
      <c r="M5" s="13" t="s">
        <v>29</v>
      </c>
    </row>
    <row r="6" spans="2:13" ht="12.75">
      <c r="B6" s="73">
        <v>1</v>
      </c>
      <c r="C6" s="48">
        <v>10</v>
      </c>
      <c r="D6" s="16" t="str">
        <f>IF(C6="","",VLOOKUP(C6,nom,13,FALSE))</f>
        <v>DUBOCAGE Simon</v>
      </c>
      <c r="E6" s="15" t="str">
        <f>IF(C6="","",VLOOKUP(C6,nom,8,TRUE))</f>
        <v>ES</v>
      </c>
      <c r="F6" s="15" t="str">
        <f>IF(C6="","",VLOOKUP(C6,nom,14,FALSE))</f>
        <v>M</v>
      </c>
      <c r="G6" s="17">
        <f>IF(C6="","",VLOOKUP(C6,Temps,2,FALSE))</f>
        <v>1</v>
      </c>
      <c r="H6" s="18" t="str">
        <f>IF(C6="","",":")</f>
        <v>:</v>
      </c>
      <c r="I6" s="19">
        <f>IF(C6="","",VLOOKUP(C6,Temps,3,FALSE))</f>
        <v>38</v>
      </c>
      <c r="J6" s="18" t="str">
        <f>IF(C6="","",":")</f>
        <v>:</v>
      </c>
      <c r="K6" s="20">
        <f>IF(C6="","",VLOOKUP(C6,Temps,4,FALSE))</f>
        <v>37</v>
      </c>
      <c r="L6" s="21">
        <f>IF(C6="","",VLOOKUP(C6,Temps,5,FALSE))</f>
        <v>13.385161399357782</v>
      </c>
      <c r="M6" s="22">
        <f>IF(C6="","",VLOOKUP(C6,nom,10,FALSE))</f>
        <v>1</v>
      </c>
    </row>
    <row r="7" spans="2:13" ht="12.75">
      <c r="B7" s="74">
        <f>IF(C7="","",B6+1)</f>
        <v>2</v>
      </c>
      <c r="C7" s="48">
        <v>22</v>
      </c>
      <c r="D7" s="4" t="str">
        <f aca="true" t="shared" si="0" ref="D7:D70">IF(C7="","",VLOOKUP(C7,nom,13,FALSE))</f>
        <v>MAUBERT Lionel</v>
      </c>
      <c r="E7" s="10" t="str">
        <f aca="true" t="shared" si="1" ref="E7:E70">IF(C7="","",VLOOKUP(C7,nom,8,TRUE))</f>
        <v>SE</v>
      </c>
      <c r="F7" s="10" t="str">
        <f aca="true" t="shared" si="2" ref="F7:F70">IF(C7="","",VLOOKUP(C7,nom,14,FALSE))</f>
        <v>M</v>
      </c>
      <c r="G7" s="5">
        <f>IF(C7="","",VLOOKUP(C7,Temps,2,FALSE))</f>
        <v>1</v>
      </c>
      <c r="H7" s="6" t="str">
        <f>IF(C7="","",":")</f>
        <v>:</v>
      </c>
      <c r="I7" s="7">
        <f>IF(C7="","",VLOOKUP(C7,Temps,3,FALSE))</f>
        <v>45</v>
      </c>
      <c r="J7" s="6" t="str">
        <f>IF(C7="","",":")</f>
        <v>:</v>
      </c>
      <c r="K7" s="8">
        <f>IF(C7="","",VLOOKUP(C7,Temps,4,FALSE))</f>
        <v>45</v>
      </c>
      <c r="L7" s="9">
        <f>IF(C7="","",VLOOKUP(C7,Temps,5,FALSE))</f>
        <v>12.4822695035461</v>
      </c>
      <c r="M7" s="23">
        <f>IF(C7="","",VLOOKUP(C7,nom,10,FALSE))</f>
        <v>1</v>
      </c>
    </row>
    <row r="8" spans="2:13" ht="12.75">
      <c r="B8" s="74">
        <f aca="true" t="shared" si="3" ref="B8:B71">IF(C8="","",B7+1)</f>
        <v>3</v>
      </c>
      <c r="C8" s="48">
        <v>15</v>
      </c>
      <c r="D8" s="4" t="str">
        <f t="shared" si="0"/>
        <v>VIEILLESCAZES Eric</v>
      </c>
      <c r="E8" s="10" t="str">
        <f t="shared" si="1"/>
        <v>V1</v>
      </c>
      <c r="F8" s="10" t="str">
        <f t="shared" si="2"/>
        <v>M</v>
      </c>
      <c r="G8" s="5">
        <f aca="true" t="shared" si="4" ref="G8:G71">IF(C8="","",VLOOKUP(C8,Temps,2,FALSE))</f>
        <v>1</v>
      </c>
      <c r="H8" s="6" t="str">
        <f aca="true" t="shared" si="5" ref="H8:H71">IF(C8="","",":")</f>
        <v>:</v>
      </c>
      <c r="I8" s="7">
        <f aca="true" t="shared" si="6" ref="I8:I71">IF(C8="","",VLOOKUP(C8,Temps,3,FALSE))</f>
        <v>48</v>
      </c>
      <c r="J8" s="6" t="str">
        <f aca="true" t="shared" si="7" ref="J8:J71">IF(C8="","",":")</f>
        <v>:</v>
      </c>
      <c r="K8" s="8">
        <f aca="true" t="shared" si="8" ref="K8:K71">IF(C8="","",VLOOKUP(C8,Temps,4,FALSE))</f>
        <v>14</v>
      </c>
      <c r="L8" s="9">
        <f aca="true" t="shared" si="9" ref="L8:L71">IF(C8="","",VLOOKUP(C8,Temps,5,FALSE))</f>
        <v>12.195873113643364</v>
      </c>
      <c r="M8" s="23">
        <f>IF(C8="","",VLOOKUP(C8,nom,10,FALSE))</f>
        <v>1</v>
      </c>
    </row>
    <row r="9" spans="2:13" ht="12.75">
      <c r="B9" s="74">
        <f t="shared" si="3"/>
        <v>4</v>
      </c>
      <c r="C9" s="48">
        <v>47</v>
      </c>
      <c r="D9" s="4" t="str">
        <f t="shared" si="0"/>
        <v>BONNEFOUS Robert</v>
      </c>
      <c r="E9" s="10" t="str">
        <f t="shared" si="1"/>
        <v>V2</v>
      </c>
      <c r="F9" s="10" t="str">
        <f t="shared" si="2"/>
        <v>M</v>
      </c>
      <c r="G9" s="5">
        <f t="shared" si="4"/>
        <v>1</v>
      </c>
      <c r="H9" s="6" t="str">
        <f t="shared" si="5"/>
        <v>:</v>
      </c>
      <c r="I9" s="7">
        <f t="shared" si="6"/>
        <v>48</v>
      </c>
      <c r="J9" s="6" t="str">
        <f t="shared" si="7"/>
        <v>:</v>
      </c>
      <c r="K9" s="8">
        <f t="shared" si="8"/>
        <v>29</v>
      </c>
      <c r="L9" s="9">
        <f t="shared" si="9"/>
        <v>12.167767706252882</v>
      </c>
      <c r="M9" s="23">
        <f>IF(C9="","",VLOOKUP(C9,nom,10,FALSE))</f>
        <v>1</v>
      </c>
    </row>
    <row r="10" spans="2:13" ht="12.75">
      <c r="B10" s="74">
        <f t="shared" si="3"/>
        <v>5</v>
      </c>
      <c r="C10" s="48">
        <v>37</v>
      </c>
      <c r="D10" s="4" t="str">
        <f t="shared" si="0"/>
        <v>BAUBIL Lionel</v>
      </c>
      <c r="E10" s="10" t="str">
        <f t="shared" si="1"/>
        <v>V1</v>
      </c>
      <c r="F10" s="10" t="str">
        <f t="shared" si="2"/>
        <v>M</v>
      </c>
      <c r="G10" s="5">
        <f t="shared" si="4"/>
        <v>1</v>
      </c>
      <c r="H10" s="6" t="str">
        <f t="shared" si="5"/>
        <v>:</v>
      </c>
      <c r="I10" s="7">
        <f t="shared" si="6"/>
        <v>50</v>
      </c>
      <c r="J10" s="6" t="str">
        <f t="shared" si="7"/>
        <v>:</v>
      </c>
      <c r="K10" s="8">
        <f t="shared" si="8"/>
        <v>5</v>
      </c>
      <c r="L10" s="9">
        <f t="shared" si="9"/>
        <v>11.990915972747919</v>
      </c>
      <c r="M10" s="23">
        <f>IF(C10="","",VLOOKUP(C10,nom,10,FALSE))</f>
        <v>1</v>
      </c>
    </row>
    <row r="11" spans="2:13" ht="12.75">
      <c r="B11" s="74">
        <f t="shared" si="3"/>
        <v>6</v>
      </c>
      <c r="C11" s="48">
        <v>3</v>
      </c>
      <c r="D11" s="4" t="str">
        <f t="shared" si="0"/>
        <v>ALEXANDRE Guillaume</v>
      </c>
      <c r="E11" s="10" t="str">
        <f t="shared" si="1"/>
        <v>SE</v>
      </c>
      <c r="F11" s="10" t="str">
        <f t="shared" si="2"/>
        <v>M</v>
      </c>
      <c r="G11" s="5">
        <f t="shared" si="4"/>
        <v>1</v>
      </c>
      <c r="H11" s="6" t="str">
        <f t="shared" si="5"/>
        <v>:</v>
      </c>
      <c r="I11" s="7">
        <f t="shared" si="6"/>
        <v>53</v>
      </c>
      <c r="J11" s="6" t="str">
        <f t="shared" si="7"/>
        <v>:</v>
      </c>
      <c r="K11" s="8">
        <f t="shared" si="8"/>
        <v>58</v>
      </c>
      <c r="L11" s="9">
        <f t="shared" si="9"/>
        <v>11.582334015794093</v>
      </c>
      <c r="M11" s="23">
        <f>IF(C11="","",VLOOKUP(C11,nom,10,FALSE))</f>
        <v>1</v>
      </c>
    </row>
    <row r="12" spans="2:13" ht="12.75">
      <c r="B12" s="74">
        <f t="shared" si="3"/>
        <v>7</v>
      </c>
      <c r="C12" s="48">
        <v>5</v>
      </c>
      <c r="D12" s="4" t="str">
        <f t="shared" si="0"/>
        <v>SABATIER Frederic</v>
      </c>
      <c r="E12" s="10" t="str">
        <f t="shared" si="1"/>
        <v>SE</v>
      </c>
      <c r="F12" s="10" t="str">
        <f t="shared" si="2"/>
        <v>M</v>
      </c>
      <c r="G12" s="5">
        <f t="shared" si="4"/>
        <v>1</v>
      </c>
      <c r="H12" s="6" t="str">
        <f t="shared" si="5"/>
        <v>:</v>
      </c>
      <c r="I12" s="7">
        <f t="shared" si="6"/>
        <v>54</v>
      </c>
      <c r="J12" s="6" t="str">
        <f t="shared" si="7"/>
        <v>:</v>
      </c>
      <c r="K12" s="8">
        <f t="shared" si="8"/>
        <v>43</v>
      </c>
      <c r="L12" s="9">
        <f t="shared" si="9"/>
        <v>11.506610489612088</v>
      </c>
      <c r="M12" s="23">
        <f>IF(C12="","",VLOOKUP(C12,nom,10,FALSE))</f>
        <v>1</v>
      </c>
    </row>
    <row r="13" spans="2:13" ht="12.75">
      <c r="B13" s="74">
        <f t="shared" si="3"/>
        <v>8</v>
      </c>
      <c r="C13" s="48">
        <v>6</v>
      </c>
      <c r="D13" s="4" t="str">
        <f t="shared" si="0"/>
        <v>MARRAGOU David</v>
      </c>
      <c r="E13" s="10" t="str">
        <f t="shared" si="1"/>
        <v>SE</v>
      </c>
      <c r="F13" s="10" t="str">
        <f t="shared" si="2"/>
        <v>M</v>
      </c>
      <c r="G13" s="5">
        <f t="shared" si="4"/>
        <v>1</v>
      </c>
      <c r="H13" s="6" t="str">
        <f t="shared" si="5"/>
        <v>:</v>
      </c>
      <c r="I13" s="7">
        <f t="shared" si="6"/>
        <v>54</v>
      </c>
      <c r="J13" s="6" t="str">
        <f t="shared" si="7"/>
        <v>:</v>
      </c>
      <c r="K13" s="8">
        <f t="shared" si="8"/>
        <v>48</v>
      </c>
      <c r="L13" s="9">
        <f t="shared" si="9"/>
        <v>11.498257839721255</v>
      </c>
      <c r="M13" s="23">
        <f>IF(C13="","",VLOOKUP(C13,nom,10,FALSE))</f>
        <v>1</v>
      </c>
    </row>
    <row r="14" spans="2:13" ht="12.75">
      <c r="B14" s="74">
        <f t="shared" si="3"/>
        <v>9</v>
      </c>
      <c r="C14" s="48">
        <v>32</v>
      </c>
      <c r="D14" s="4" t="str">
        <f t="shared" si="0"/>
        <v>VIARNES Laurence</v>
      </c>
      <c r="E14" s="10" t="str">
        <f t="shared" si="1"/>
        <v>V2</v>
      </c>
      <c r="F14" s="10" t="str">
        <f t="shared" si="2"/>
        <v>F</v>
      </c>
      <c r="G14" s="5">
        <f t="shared" si="4"/>
        <v>1</v>
      </c>
      <c r="H14" s="6" t="str">
        <f t="shared" si="5"/>
        <v>:</v>
      </c>
      <c r="I14" s="7">
        <f t="shared" si="6"/>
        <v>54</v>
      </c>
      <c r="J14" s="6" t="str">
        <f t="shared" si="7"/>
        <v>:</v>
      </c>
      <c r="K14" s="8">
        <f t="shared" si="8"/>
        <v>58</v>
      </c>
      <c r="L14" s="9">
        <f t="shared" si="9"/>
        <v>11.481588866338068</v>
      </c>
      <c r="M14" s="23">
        <f>IF(C14="","",VLOOKUP(C14,nom,10,FALSE))</f>
        <v>1</v>
      </c>
    </row>
    <row r="15" spans="2:13" ht="12.75">
      <c r="B15" s="74">
        <f t="shared" si="3"/>
        <v>10</v>
      </c>
      <c r="C15" s="48">
        <v>43</v>
      </c>
      <c r="D15" s="4" t="str">
        <f t="shared" si="0"/>
        <v>SOULIE Laurent</v>
      </c>
      <c r="E15" s="10" t="str">
        <f t="shared" si="1"/>
        <v>V1</v>
      </c>
      <c r="F15" s="10" t="str">
        <f t="shared" si="2"/>
        <v>M</v>
      </c>
      <c r="G15" s="5">
        <f t="shared" si="4"/>
        <v>1</v>
      </c>
      <c r="H15" s="6" t="str">
        <f t="shared" si="5"/>
        <v>:</v>
      </c>
      <c r="I15" s="7">
        <f t="shared" si="6"/>
        <v>55</v>
      </c>
      <c r="J15" s="6" t="str">
        <f t="shared" si="7"/>
        <v>:</v>
      </c>
      <c r="K15" s="8">
        <f t="shared" si="8"/>
        <v>26</v>
      </c>
      <c r="L15" s="9">
        <f t="shared" si="9"/>
        <v>11.43517181634421</v>
      </c>
      <c r="M15" s="23">
        <f>IF(C15="","",VLOOKUP(C15,nom,10,FALSE))</f>
        <v>1</v>
      </c>
    </row>
    <row r="16" spans="2:13" ht="12.75">
      <c r="B16" s="74">
        <f t="shared" si="3"/>
        <v>11</v>
      </c>
      <c r="C16" s="48">
        <v>26</v>
      </c>
      <c r="D16" s="4" t="str">
        <f t="shared" si="0"/>
        <v>DELERIS Lionel</v>
      </c>
      <c r="E16" s="10" t="str">
        <f t="shared" si="1"/>
        <v>SE</v>
      </c>
      <c r="F16" s="10" t="str">
        <f t="shared" si="2"/>
        <v>M</v>
      </c>
      <c r="G16" s="5">
        <f t="shared" si="4"/>
        <v>1</v>
      </c>
      <c r="H16" s="6" t="str">
        <f t="shared" si="5"/>
        <v>:</v>
      </c>
      <c r="I16" s="7">
        <f t="shared" si="6"/>
        <v>55</v>
      </c>
      <c r="J16" s="6" t="str">
        <f t="shared" si="7"/>
        <v>:</v>
      </c>
      <c r="K16" s="8">
        <f t="shared" si="8"/>
        <v>49</v>
      </c>
      <c r="L16" s="9">
        <f t="shared" si="9"/>
        <v>11.397323355878545</v>
      </c>
      <c r="M16" s="23">
        <f>IF(C16="","",VLOOKUP(C16,nom,10,FALSE))</f>
        <v>1</v>
      </c>
    </row>
    <row r="17" spans="2:13" ht="12.75">
      <c r="B17" s="74">
        <f t="shared" si="3"/>
        <v>12</v>
      </c>
      <c r="C17" s="48">
        <v>42</v>
      </c>
      <c r="D17" s="4" t="str">
        <f t="shared" si="0"/>
        <v>LACOMBE Xavier</v>
      </c>
      <c r="E17" s="10" t="str">
        <f t="shared" si="1"/>
        <v>V1</v>
      </c>
      <c r="F17" s="10" t="str">
        <f t="shared" si="2"/>
        <v>M</v>
      </c>
      <c r="G17" s="5">
        <f t="shared" si="4"/>
        <v>1</v>
      </c>
      <c r="H17" s="6" t="str">
        <f t="shared" si="5"/>
        <v>:</v>
      </c>
      <c r="I17" s="7">
        <f t="shared" si="6"/>
        <v>58</v>
      </c>
      <c r="J17" s="6" t="str">
        <f t="shared" si="7"/>
        <v>:</v>
      </c>
      <c r="K17" s="8">
        <f t="shared" si="8"/>
        <v>38</v>
      </c>
      <c r="L17" s="9">
        <f t="shared" si="9"/>
        <v>11.126720989041866</v>
      </c>
      <c r="M17" s="23">
        <f>IF(C17="","",VLOOKUP(C17,nom,10,FALSE))</f>
        <v>1</v>
      </c>
    </row>
    <row r="18" spans="2:13" ht="12.75">
      <c r="B18" s="74">
        <f t="shared" si="3"/>
        <v>13</v>
      </c>
      <c r="C18" s="48">
        <v>40</v>
      </c>
      <c r="D18" s="4" t="str">
        <f t="shared" si="0"/>
        <v>MOULY Yves</v>
      </c>
      <c r="E18" s="10" t="str">
        <f t="shared" si="1"/>
        <v>V2</v>
      </c>
      <c r="F18" s="10" t="str">
        <f t="shared" si="2"/>
        <v>M</v>
      </c>
      <c r="G18" s="5">
        <f t="shared" si="4"/>
        <v>2</v>
      </c>
      <c r="H18" s="6" t="str">
        <f t="shared" si="5"/>
        <v>:</v>
      </c>
      <c r="I18" s="7">
        <f t="shared" si="6"/>
        <v>0</v>
      </c>
      <c r="J18" s="6" t="str">
        <f t="shared" si="7"/>
        <v>:</v>
      </c>
      <c r="K18" s="8">
        <f t="shared" si="8"/>
        <v>40</v>
      </c>
      <c r="L18" s="9">
        <f t="shared" si="9"/>
        <v>10.939226519337016</v>
      </c>
      <c r="M18" s="23">
        <f>IF(C18="","",VLOOKUP(C18,nom,10,FALSE))</f>
        <v>1</v>
      </c>
    </row>
    <row r="19" spans="2:13" ht="12.75">
      <c r="B19" s="74">
        <f t="shared" si="3"/>
        <v>14</v>
      </c>
      <c r="C19" s="48">
        <v>46</v>
      </c>
      <c r="D19" s="4" t="str">
        <f t="shared" si="0"/>
        <v>BELET Jean-Claude</v>
      </c>
      <c r="E19" s="10" t="str">
        <f t="shared" si="1"/>
        <v>V2</v>
      </c>
      <c r="F19" s="10" t="str">
        <f t="shared" si="2"/>
        <v>M</v>
      </c>
      <c r="G19" s="5">
        <f t="shared" si="4"/>
        <v>2</v>
      </c>
      <c r="H19" s="6" t="str">
        <f t="shared" si="5"/>
        <v>:</v>
      </c>
      <c r="I19" s="7">
        <f t="shared" si="6"/>
        <v>1</v>
      </c>
      <c r="J19" s="6" t="str">
        <f t="shared" si="7"/>
        <v>:</v>
      </c>
      <c r="K19" s="8">
        <f t="shared" si="8"/>
        <v>58</v>
      </c>
      <c r="L19" s="9">
        <f t="shared" si="9"/>
        <v>10.822629133643073</v>
      </c>
      <c r="M19" s="23">
        <f>IF(C19="","",VLOOKUP(C19,nom,10,FALSE))</f>
        <v>1</v>
      </c>
    </row>
    <row r="20" spans="2:13" ht="12.75">
      <c r="B20" s="74">
        <f t="shared" si="3"/>
        <v>15</v>
      </c>
      <c r="C20" s="48">
        <v>36</v>
      </c>
      <c r="D20" s="4" t="str">
        <f t="shared" si="0"/>
        <v>LAYE Jean-Pierre</v>
      </c>
      <c r="E20" s="10" t="str">
        <f t="shared" si="1"/>
        <v>V1</v>
      </c>
      <c r="F20" s="10" t="str">
        <f t="shared" si="2"/>
        <v>M</v>
      </c>
      <c r="G20" s="5">
        <f t="shared" si="4"/>
        <v>2</v>
      </c>
      <c r="H20" s="6" t="str">
        <f t="shared" si="5"/>
        <v>:</v>
      </c>
      <c r="I20" s="7">
        <f t="shared" si="6"/>
        <v>2</v>
      </c>
      <c r="J20" s="6" t="str">
        <f t="shared" si="7"/>
        <v>:</v>
      </c>
      <c r="K20" s="8">
        <f t="shared" si="8"/>
        <v>1</v>
      </c>
      <c r="L20" s="9">
        <f t="shared" si="9"/>
        <v>10.818194235760142</v>
      </c>
      <c r="M20" s="23">
        <f>IF(C20="","",VLOOKUP(C20,nom,10,FALSE))</f>
        <v>1</v>
      </c>
    </row>
    <row r="21" spans="2:13" ht="12.75">
      <c r="B21" s="74">
        <f t="shared" si="3"/>
        <v>16</v>
      </c>
      <c r="C21" s="48">
        <v>7</v>
      </c>
      <c r="D21" s="4" t="str">
        <f t="shared" si="0"/>
        <v>BOURRIER Alexandre</v>
      </c>
      <c r="E21" s="10" t="str">
        <f t="shared" si="1"/>
        <v>SE</v>
      </c>
      <c r="F21" s="10" t="str">
        <f t="shared" si="2"/>
        <v>M</v>
      </c>
      <c r="G21" s="5">
        <f t="shared" si="4"/>
        <v>2</v>
      </c>
      <c r="H21" s="6" t="str">
        <f t="shared" si="5"/>
        <v>:</v>
      </c>
      <c r="I21" s="7">
        <f t="shared" si="6"/>
        <v>3</v>
      </c>
      <c r="J21" s="6" t="str">
        <f t="shared" si="7"/>
        <v>:</v>
      </c>
      <c r="K21" s="8">
        <f t="shared" si="8"/>
        <v>43</v>
      </c>
      <c r="L21" s="9">
        <f t="shared" si="9"/>
        <v>10.669540617001212</v>
      </c>
      <c r="M21" s="23">
        <f>IF(C21="","",VLOOKUP(C21,nom,10,FALSE))</f>
        <v>1</v>
      </c>
    </row>
    <row r="22" spans="2:13" ht="12.75">
      <c r="B22" s="74">
        <f t="shared" si="3"/>
        <v>17</v>
      </c>
      <c r="C22" s="48">
        <v>44</v>
      </c>
      <c r="D22" s="4" t="str">
        <f t="shared" si="0"/>
        <v>FUGIT Jean-Pierre</v>
      </c>
      <c r="E22" s="10" t="str">
        <f t="shared" si="1"/>
        <v>V1</v>
      </c>
      <c r="F22" s="10" t="str">
        <f t="shared" si="2"/>
        <v>M</v>
      </c>
      <c r="G22" s="5">
        <f t="shared" si="4"/>
        <v>2</v>
      </c>
      <c r="H22" s="6" t="str">
        <f t="shared" si="5"/>
        <v>:</v>
      </c>
      <c r="I22" s="7">
        <f t="shared" si="6"/>
        <v>5</v>
      </c>
      <c r="J22" s="6" t="str">
        <f t="shared" si="7"/>
        <v>:</v>
      </c>
      <c r="K22" s="8">
        <f t="shared" si="8"/>
        <v>2</v>
      </c>
      <c r="L22" s="9">
        <f t="shared" si="9"/>
        <v>10.557184750733137</v>
      </c>
      <c r="M22" s="23">
        <f>IF(C22="","",VLOOKUP(C22,nom,10,FALSE))</f>
        <v>1</v>
      </c>
    </row>
    <row r="23" spans="2:13" ht="12.75">
      <c r="B23" s="74">
        <f t="shared" si="3"/>
        <v>18</v>
      </c>
      <c r="C23" s="48">
        <v>38</v>
      </c>
      <c r="D23" s="4" t="str">
        <f t="shared" si="0"/>
        <v>DELAGNES Eric</v>
      </c>
      <c r="E23" s="10" t="str">
        <f t="shared" si="1"/>
        <v>V1</v>
      </c>
      <c r="F23" s="10" t="str">
        <f t="shared" si="2"/>
        <v>M</v>
      </c>
      <c r="G23" s="5">
        <f t="shared" si="4"/>
        <v>2</v>
      </c>
      <c r="H23" s="6" t="str">
        <f t="shared" si="5"/>
        <v>:</v>
      </c>
      <c r="I23" s="7">
        <f t="shared" si="6"/>
        <v>12</v>
      </c>
      <c r="J23" s="6" t="str">
        <f t="shared" si="7"/>
        <v>:</v>
      </c>
      <c r="K23" s="8">
        <f t="shared" si="8"/>
        <v>49</v>
      </c>
      <c r="L23" s="9">
        <f t="shared" si="9"/>
        <v>9.93851173296524</v>
      </c>
      <c r="M23" s="23">
        <f>IF(C23="","",VLOOKUP(C23,nom,10,FALSE))</f>
        <v>1</v>
      </c>
    </row>
    <row r="24" spans="2:13" ht="12.75">
      <c r="B24" s="74">
        <f t="shared" si="3"/>
        <v>19</v>
      </c>
      <c r="C24" s="48">
        <v>21</v>
      </c>
      <c r="D24" s="4" t="str">
        <f t="shared" si="0"/>
        <v>GURDAK Jacques</v>
      </c>
      <c r="E24" s="10" t="str">
        <f t="shared" si="1"/>
        <v>V2</v>
      </c>
      <c r="F24" s="10" t="str">
        <f t="shared" si="2"/>
        <v>M</v>
      </c>
      <c r="G24" s="5">
        <f t="shared" si="4"/>
        <v>2</v>
      </c>
      <c r="H24" s="6" t="str">
        <f t="shared" si="5"/>
        <v>:</v>
      </c>
      <c r="I24" s="7">
        <f t="shared" si="6"/>
        <v>12</v>
      </c>
      <c r="J24" s="6" t="str">
        <f t="shared" si="7"/>
        <v>:</v>
      </c>
      <c r="K24" s="8">
        <f t="shared" si="8"/>
        <v>54</v>
      </c>
      <c r="L24" s="9">
        <f t="shared" si="9"/>
        <v>9.932279909706546</v>
      </c>
      <c r="M24" s="23">
        <f>IF(C24="","",VLOOKUP(C24,nom,10,FALSE))</f>
        <v>1</v>
      </c>
    </row>
    <row r="25" spans="2:13" ht="12.75">
      <c r="B25" s="74">
        <f t="shared" si="3"/>
        <v>20</v>
      </c>
      <c r="C25" s="48">
        <v>28</v>
      </c>
      <c r="D25" s="4" t="str">
        <f t="shared" si="0"/>
        <v>FOUCHE Corinne</v>
      </c>
      <c r="E25" s="10" t="str">
        <f t="shared" si="1"/>
        <v>SE</v>
      </c>
      <c r="F25" s="10" t="str">
        <f t="shared" si="2"/>
        <v>F</v>
      </c>
      <c r="G25" s="5">
        <f t="shared" si="4"/>
        <v>2</v>
      </c>
      <c r="H25" s="6" t="str">
        <f t="shared" si="5"/>
        <v>:</v>
      </c>
      <c r="I25" s="7">
        <f t="shared" si="6"/>
        <v>13</v>
      </c>
      <c r="J25" s="6" t="str">
        <f t="shared" si="7"/>
        <v>:</v>
      </c>
      <c r="K25" s="8">
        <f t="shared" si="8"/>
        <v>54</v>
      </c>
      <c r="L25" s="9">
        <f t="shared" si="9"/>
        <v>9.858103061986558</v>
      </c>
      <c r="M25" s="23">
        <f>IF(C25="","",VLOOKUP(C25,nom,10,FALSE))</f>
        <v>1</v>
      </c>
    </row>
    <row r="26" spans="2:13" ht="12.75">
      <c r="B26" s="74">
        <f t="shared" si="3"/>
        <v>21</v>
      </c>
      <c r="C26" s="48">
        <v>25</v>
      </c>
      <c r="D26" s="4" t="str">
        <f t="shared" si="0"/>
        <v>FAGES Carol</v>
      </c>
      <c r="E26" s="10" t="str">
        <f t="shared" si="1"/>
        <v>SE</v>
      </c>
      <c r="F26" s="10" t="str">
        <f t="shared" si="2"/>
        <v>M</v>
      </c>
      <c r="G26" s="5">
        <f t="shared" si="4"/>
        <v>2</v>
      </c>
      <c r="H26" s="6" t="str">
        <f t="shared" si="5"/>
        <v>:</v>
      </c>
      <c r="I26" s="7">
        <f t="shared" si="6"/>
        <v>15</v>
      </c>
      <c r="J26" s="6" t="str">
        <f t="shared" si="7"/>
        <v>:</v>
      </c>
      <c r="K26" s="8">
        <f t="shared" si="8"/>
        <v>9</v>
      </c>
      <c r="L26" s="9">
        <f t="shared" si="9"/>
        <v>9.766925638179801</v>
      </c>
      <c r="M26" s="23">
        <f>IF(C26="","",VLOOKUP(C26,nom,10,FALSE))</f>
        <v>1</v>
      </c>
    </row>
    <row r="27" spans="2:13" ht="12.75">
      <c r="B27" s="74">
        <f t="shared" si="3"/>
        <v>22</v>
      </c>
      <c r="C27" s="48">
        <v>35</v>
      </c>
      <c r="D27" s="4" t="str">
        <f t="shared" si="0"/>
        <v>LE ROHELLEC Pascal</v>
      </c>
      <c r="E27" s="10" t="str">
        <f t="shared" si="1"/>
        <v>V1</v>
      </c>
      <c r="F27" s="10" t="str">
        <f t="shared" si="2"/>
        <v>M</v>
      </c>
      <c r="G27" s="5">
        <f t="shared" si="4"/>
        <v>2</v>
      </c>
      <c r="H27" s="6" t="str">
        <f t="shared" si="5"/>
        <v>:</v>
      </c>
      <c r="I27" s="7">
        <f t="shared" si="6"/>
        <v>16</v>
      </c>
      <c r="J27" s="6" t="str">
        <f t="shared" si="7"/>
        <v>:</v>
      </c>
      <c r="K27" s="8">
        <f t="shared" si="8"/>
        <v>5</v>
      </c>
      <c r="L27" s="9">
        <f t="shared" si="9"/>
        <v>9.69993876301286</v>
      </c>
      <c r="M27" s="23">
        <f>IF(C27="","",VLOOKUP(C27,nom,10,FALSE))</f>
        <v>1</v>
      </c>
    </row>
    <row r="28" spans="2:13" ht="12.75">
      <c r="B28" s="74">
        <f t="shared" si="3"/>
        <v>23</v>
      </c>
      <c r="C28" s="48">
        <v>11</v>
      </c>
      <c r="D28" s="4" t="str">
        <f t="shared" si="0"/>
        <v>MALBOSC Claude</v>
      </c>
      <c r="E28" s="10" t="str">
        <f t="shared" si="1"/>
        <v>V3</v>
      </c>
      <c r="F28" s="10" t="str">
        <f t="shared" si="2"/>
        <v>M</v>
      </c>
      <c r="G28" s="5">
        <f t="shared" si="4"/>
        <v>2</v>
      </c>
      <c r="H28" s="6" t="str">
        <f t="shared" si="5"/>
        <v>:</v>
      </c>
      <c r="I28" s="7">
        <f t="shared" si="6"/>
        <v>16</v>
      </c>
      <c r="J28" s="6" t="str">
        <f t="shared" si="7"/>
        <v>:</v>
      </c>
      <c r="K28" s="8">
        <f t="shared" si="8"/>
        <v>45</v>
      </c>
      <c r="L28" s="9">
        <f t="shared" si="9"/>
        <v>9.652650822669104</v>
      </c>
      <c r="M28" s="23">
        <f>IF(C28="","",VLOOKUP(C28,nom,10,FALSE))</f>
        <v>1</v>
      </c>
    </row>
    <row r="29" spans="2:13" ht="12.75">
      <c r="B29" s="74">
        <f t="shared" si="3"/>
        <v>24</v>
      </c>
      <c r="C29" s="48">
        <v>8</v>
      </c>
      <c r="D29" s="4" t="str">
        <f t="shared" si="0"/>
        <v>DUMONT Sandrine</v>
      </c>
      <c r="E29" s="10" t="str">
        <f t="shared" si="1"/>
        <v>V1</v>
      </c>
      <c r="F29" s="10" t="str">
        <f t="shared" si="2"/>
        <v>F</v>
      </c>
      <c r="G29" s="5">
        <f t="shared" si="4"/>
        <v>2</v>
      </c>
      <c r="H29" s="6" t="str">
        <f t="shared" si="5"/>
        <v>:</v>
      </c>
      <c r="I29" s="7">
        <f t="shared" si="6"/>
        <v>17</v>
      </c>
      <c r="J29" s="6" t="str">
        <f t="shared" si="7"/>
        <v>:</v>
      </c>
      <c r="K29" s="8">
        <f t="shared" si="8"/>
        <v>45</v>
      </c>
      <c r="L29" s="9">
        <f t="shared" si="9"/>
        <v>9.582577132486389</v>
      </c>
      <c r="M29" s="23">
        <f>IF(C29="","",VLOOKUP(C29,nom,10,FALSE))</f>
        <v>1</v>
      </c>
    </row>
    <row r="30" spans="2:13" ht="12.75">
      <c r="B30" s="74">
        <f t="shared" si="3"/>
        <v>25</v>
      </c>
      <c r="C30" s="48">
        <v>4</v>
      </c>
      <c r="D30" s="4" t="str">
        <f t="shared" si="0"/>
        <v>GUITARD Patrice</v>
      </c>
      <c r="E30" s="10" t="str">
        <f t="shared" si="1"/>
        <v>V1</v>
      </c>
      <c r="F30" s="10" t="str">
        <f t="shared" si="2"/>
        <v>M</v>
      </c>
      <c r="G30" s="5">
        <f t="shared" si="4"/>
        <v>2</v>
      </c>
      <c r="H30" s="6" t="str">
        <f t="shared" si="5"/>
        <v>:</v>
      </c>
      <c r="I30" s="7">
        <f t="shared" si="6"/>
        <v>18</v>
      </c>
      <c r="J30" s="6" t="str">
        <f t="shared" si="7"/>
        <v>:</v>
      </c>
      <c r="K30" s="8">
        <f t="shared" si="8"/>
        <v>5</v>
      </c>
      <c r="L30" s="9">
        <f t="shared" si="9"/>
        <v>9.55944477972239</v>
      </c>
      <c r="M30" s="23">
        <f>IF(C30="","",VLOOKUP(C30,nom,10,FALSE))</f>
        <v>1</v>
      </c>
    </row>
    <row r="31" spans="2:13" ht="12.75">
      <c r="B31" s="74">
        <f t="shared" si="3"/>
        <v>26</v>
      </c>
      <c r="C31" s="48">
        <v>9</v>
      </c>
      <c r="D31" s="4" t="str">
        <f t="shared" si="0"/>
        <v>DUMONT Jean-Philippe</v>
      </c>
      <c r="E31" s="10" t="str">
        <f t="shared" si="1"/>
        <v>V1</v>
      </c>
      <c r="F31" s="10" t="str">
        <f t="shared" si="2"/>
        <v>M</v>
      </c>
      <c r="G31" s="5">
        <f t="shared" si="4"/>
        <v>2</v>
      </c>
      <c r="H31" s="6" t="str">
        <f t="shared" si="5"/>
        <v>:</v>
      </c>
      <c r="I31" s="7">
        <f t="shared" si="6"/>
        <v>18</v>
      </c>
      <c r="J31" s="6" t="str">
        <f t="shared" si="7"/>
        <v>:</v>
      </c>
      <c r="K31" s="8">
        <f t="shared" si="8"/>
        <v>56</v>
      </c>
      <c r="L31" s="9">
        <f t="shared" si="9"/>
        <v>9.500959692898272</v>
      </c>
      <c r="M31" s="23">
        <f>IF(C31="","",VLOOKUP(C31,nom,10,FALSE))</f>
        <v>1</v>
      </c>
    </row>
    <row r="32" spans="2:13" ht="12.75">
      <c r="B32" s="74">
        <f t="shared" si="3"/>
        <v>27</v>
      </c>
      <c r="C32" s="48">
        <v>39</v>
      </c>
      <c r="D32" s="4" t="str">
        <f t="shared" si="0"/>
        <v>MINATCHY Jean</v>
      </c>
      <c r="E32" s="10" t="str">
        <f t="shared" si="1"/>
        <v>V2</v>
      </c>
      <c r="F32" s="10" t="str">
        <f t="shared" si="2"/>
        <v>M</v>
      </c>
      <c r="G32" s="5">
        <f t="shared" si="4"/>
        <v>2</v>
      </c>
      <c r="H32" s="6" t="str">
        <f t="shared" si="5"/>
        <v>:</v>
      </c>
      <c r="I32" s="7">
        <f t="shared" si="6"/>
        <v>19</v>
      </c>
      <c r="J32" s="6" t="str">
        <f t="shared" si="7"/>
        <v>:</v>
      </c>
      <c r="K32" s="8">
        <f t="shared" si="8"/>
        <v>32</v>
      </c>
      <c r="L32" s="9">
        <f t="shared" si="9"/>
        <v>9.460105112279026</v>
      </c>
      <c r="M32" s="23">
        <f>IF(C32="","",VLOOKUP(C32,nom,10,FALSE))</f>
        <v>1</v>
      </c>
    </row>
    <row r="33" spans="2:13" ht="12.75">
      <c r="B33" s="74">
        <f t="shared" si="3"/>
        <v>28</v>
      </c>
      <c r="C33" s="48">
        <v>17</v>
      </c>
      <c r="D33" s="4" t="str">
        <f t="shared" si="0"/>
        <v>COUDERC Cyril</v>
      </c>
      <c r="E33" s="10" t="str">
        <f t="shared" si="1"/>
        <v>V1</v>
      </c>
      <c r="F33" s="10" t="str">
        <f t="shared" si="2"/>
        <v>M</v>
      </c>
      <c r="G33" s="5">
        <f t="shared" si="4"/>
        <v>2</v>
      </c>
      <c r="H33" s="6" t="str">
        <f t="shared" si="5"/>
        <v>:</v>
      </c>
      <c r="I33" s="7">
        <f t="shared" si="6"/>
        <v>19</v>
      </c>
      <c r="J33" s="6" t="str">
        <f t="shared" si="7"/>
        <v>:</v>
      </c>
      <c r="K33" s="8">
        <f t="shared" si="8"/>
        <v>46</v>
      </c>
      <c r="L33" s="9">
        <f t="shared" si="9"/>
        <v>9.444311948485572</v>
      </c>
      <c r="M33" s="23">
        <f>IF(C33="","",VLOOKUP(C33,nom,10,FALSE))</f>
        <v>1</v>
      </c>
    </row>
    <row r="34" spans="2:13" ht="12.75">
      <c r="B34" s="74">
        <f t="shared" si="3"/>
        <v>29</v>
      </c>
      <c r="C34" s="48">
        <v>12</v>
      </c>
      <c r="D34" s="4" t="str">
        <f t="shared" si="0"/>
        <v>BONNAFIS Guillaume</v>
      </c>
      <c r="E34" s="10" t="str">
        <f t="shared" si="1"/>
        <v>SE</v>
      </c>
      <c r="F34" s="10" t="str">
        <f t="shared" si="2"/>
        <v>M</v>
      </c>
      <c r="G34" s="5">
        <f t="shared" si="4"/>
        <v>2</v>
      </c>
      <c r="H34" s="6" t="str">
        <f t="shared" si="5"/>
        <v>:</v>
      </c>
      <c r="I34" s="7">
        <f t="shared" si="6"/>
        <v>20</v>
      </c>
      <c r="J34" s="6" t="str">
        <f t="shared" si="7"/>
        <v>:</v>
      </c>
      <c r="K34" s="8">
        <f t="shared" si="8"/>
        <v>33</v>
      </c>
      <c r="L34" s="9">
        <f t="shared" si="9"/>
        <v>9.391675560298825</v>
      </c>
      <c r="M34" s="23">
        <f>IF(C34="","",VLOOKUP(C34,nom,10,FALSE))</f>
        <v>1</v>
      </c>
    </row>
    <row r="35" spans="2:13" ht="12.75">
      <c r="B35" s="74">
        <f t="shared" si="3"/>
        <v>30</v>
      </c>
      <c r="C35" s="48">
        <v>19</v>
      </c>
      <c r="D35" s="4" t="str">
        <f t="shared" si="0"/>
        <v>TARDIEU Joel</v>
      </c>
      <c r="E35" s="10" t="str">
        <f t="shared" si="1"/>
        <v>V1</v>
      </c>
      <c r="F35" s="10" t="str">
        <f t="shared" si="2"/>
        <v>M</v>
      </c>
      <c r="G35" s="5">
        <f t="shared" si="4"/>
        <v>2</v>
      </c>
      <c r="H35" s="6" t="str">
        <f t="shared" si="5"/>
        <v>:</v>
      </c>
      <c r="I35" s="7">
        <f t="shared" si="6"/>
        <v>21</v>
      </c>
      <c r="J35" s="6" t="str">
        <f t="shared" si="7"/>
        <v>:</v>
      </c>
      <c r="K35" s="8">
        <f t="shared" si="8"/>
        <v>10</v>
      </c>
      <c r="L35" s="9">
        <f t="shared" si="9"/>
        <v>9.35064935064935</v>
      </c>
      <c r="M35" s="23">
        <f>IF(C35="","",VLOOKUP(C35,nom,10,FALSE))</f>
        <v>1</v>
      </c>
    </row>
    <row r="36" spans="2:13" ht="12.75">
      <c r="B36" s="74">
        <f t="shared" si="3"/>
        <v>31</v>
      </c>
      <c r="C36" s="48">
        <v>29</v>
      </c>
      <c r="D36" s="4" t="str">
        <f t="shared" si="0"/>
        <v>LABURTHE Vincent</v>
      </c>
      <c r="E36" s="10" t="str">
        <f t="shared" si="1"/>
        <v>V1</v>
      </c>
      <c r="F36" s="10" t="str">
        <f t="shared" si="2"/>
        <v>M</v>
      </c>
      <c r="G36" s="5">
        <f t="shared" si="4"/>
        <v>2</v>
      </c>
      <c r="H36" s="6" t="str">
        <f t="shared" si="5"/>
        <v>:</v>
      </c>
      <c r="I36" s="7">
        <f t="shared" si="6"/>
        <v>21</v>
      </c>
      <c r="J36" s="6" t="str">
        <f t="shared" si="7"/>
        <v>:</v>
      </c>
      <c r="K36" s="8">
        <f t="shared" si="8"/>
        <v>11</v>
      </c>
      <c r="L36" s="9">
        <f t="shared" si="9"/>
        <v>9.349545508204463</v>
      </c>
      <c r="M36" s="23">
        <f>IF(C36="","",VLOOKUP(C36,nom,10,FALSE))</f>
        <v>1</v>
      </c>
    </row>
    <row r="37" spans="2:13" ht="12.75">
      <c r="B37" s="74">
        <f t="shared" si="3"/>
        <v>32</v>
      </c>
      <c r="C37" s="48">
        <v>48</v>
      </c>
      <c r="D37" s="4" t="str">
        <f t="shared" si="0"/>
        <v>BUFFIERE Maryvonne</v>
      </c>
      <c r="E37" s="10" t="str">
        <f t="shared" si="1"/>
        <v>V1</v>
      </c>
      <c r="F37" s="10" t="str">
        <f t="shared" si="2"/>
        <v>F</v>
      </c>
      <c r="G37" s="5">
        <f t="shared" si="4"/>
        <v>2</v>
      </c>
      <c r="H37" s="6" t="str">
        <f t="shared" si="5"/>
        <v>:</v>
      </c>
      <c r="I37" s="7">
        <f t="shared" si="6"/>
        <v>23</v>
      </c>
      <c r="J37" s="6" t="str">
        <f t="shared" si="7"/>
        <v>:</v>
      </c>
      <c r="K37" s="8">
        <f t="shared" si="8"/>
        <v>8</v>
      </c>
      <c r="L37" s="9">
        <f t="shared" si="9"/>
        <v>9.222170470423848</v>
      </c>
      <c r="M37" s="23">
        <f>IF(C37="","",VLOOKUP(C37,nom,10,FALSE))</f>
        <v>1</v>
      </c>
    </row>
    <row r="38" spans="2:13" ht="12.75">
      <c r="B38" s="74">
        <f t="shared" si="3"/>
        <v>33</v>
      </c>
      <c r="C38" s="48">
        <v>1</v>
      </c>
      <c r="D38" s="4" t="str">
        <f t="shared" si="0"/>
        <v>FOUBERT Vincent</v>
      </c>
      <c r="E38" s="10" t="str">
        <f t="shared" si="1"/>
        <v>SE</v>
      </c>
      <c r="F38" s="10" t="str">
        <f t="shared" si="2"/>
        <v>M</v>
      </c>
      <c r="G38" s="5">
        <f t="shared" si="4"/>
        <v>2</v>
      </c>
      <c r="H38" s="6" t="str">
        <f t="shared" si="5"/>
        <v>:</v>
      </c>
      <c r="I38" s="7">
        <f t="shared" si="6"/>
        <v>23</v>
      </c>
      <c r="J38" s="6" t="str">
        <f t="shared" si="7"/>
        <v>:</v>
      </c>
      <c r="K38" s="8">
        <f t="shared" si="8"/>
        <v>9</v>
      </c>
      <c r="L38" s="9">
        <f t="shared" si="9"/>
        <v>9.221096751659099</v>
      </c>
      <c r="M38" s="23">
        <f>IF(C38="","",VLOOKUP(C38,nom,10,FALSE))</f>
        <v>1</v>
      </c>
    </row>
    <row r="39" spans="2:13" ht="12.75">
      <c r="B39" s="74">
        <f t="shared" si="3"/>
        <v>34</v>
      </c>
      <c r="C39" s="48">
        <v>14</v>
      </c>
      <c r="D39" s="4" t="str">
        <f t="shared" si="0"/>
        <v>CHASSAGNE Julien</v>
      </c>
      <c r="E39" s="10" t="str">
        <f t="shared" si="1"/>
        <v>SE</v>
      </c>
      <c r="F39" s="10" t="str">
        <f t="shared" si="2"/>
        <v>M</v>
      </c>
      <c r="G39" s="5">
        <f t="shared" si="4"/>
        <v>2</v>
      </c>
      <c r="H39" s="6" t="str">
        <f t="shared" si="5"/>
        <v>:</v>
      </c>
      <c r="I39" s="7">
        <f t="shared" si="6"/>
        <v>24</v>
      </c>
      <c r="J39" s="6" t="str">
        <f t="shared" si="7"/>
        <v>:</v>
      </c>
      <c r="K39" s="8">
        <f t="shared" si="8"/>
        <v>3</v>
      </c>
      <c r="L39" s="9">
        <f t="shared" si="9"/>
        <v>9.163484901076016</v>
      </c>
      <c r="M39" s="23">
        <f>IF(C39="","",VLOOKUP(C39,nom,10,FALSE))</f>
        <v>1</v>
      </c>
    </row>
    <row r="40" spans="2:13" ht="12.75">
      <c r="B40" s="74">
        <f t="shared" si="3"/>
        <v>35</v>
      </c>
      <c r="C40" s="48">
        <v>2</v>
      </c>
      <c r="D40" s="4" t="str">
        <f t="shared" si="0"/>
        <v>FERAL Daniel</v>
      </c>
      <c r="E40" s="10" t="str">
        <f t="shared" si="1"/>
        <v>V2</v>
      </c>
      <c r="F40" s="10" t="str">
        <f t="shared" si="2"/>
        <v>M</v>
      </c>
      <c r="G40" s="5">
        <f t="shared" si="4"/>
        <v>2</v>
      </c>
      <c r="H40" s="6" t="str">
        <f t="shared" si="5"/>
        <v>:</v>
      </c>
      <c r="I40" s="7">
        <f t="shared" si="6"/>
        <v>24</v>
      </c>
      <c r="J40" s="6" t="str">
        <f t="shared" si="7"/>
        <v>:</v>
      </c>
      <c r="K40" s="8">
        <f t="shared" si="8"/>
        <v>39</v>
      </c>
      <c r="L40" s="9">
        <f t="shared" si="9"/>
        <v>9.125475285171103</v>
      </c>
      <c r="M40" s="23">
        <f>IF(C40="","",VLOOKUP(C40,nom,10,FALSE))</f>
        <v>1</v>
      </c>
    </row>
    <row r="41" spans="2:13" ht="12.75">
      <c r="B41" s="74">
        <f t="shared" si="3"/>
        <v>36</v>
      </c>
      <c r="C41" s="48">
        <v>20</v>
      </c>
      <c r="D41" s="4" t="str">
        <f t="shared" si="0"/>
        <v>FRANC Michel</v>
      </c>
      <c r="E41" s="10" t="str">
        <f t="shared" si="1"/>
        <v>V3</v>
      </c>
      <c r="F41" s="10" t="str">
        <f t="shared" si="2"/>
        <v>M</v>
      </c>
      <c r="G41" s="5">
        <f t="shared" si="4"/>
        <v>2</v>
      </c>
      <c r="H41" s="6" t="str">
        <f t="shared" si="5"/>
        <v>:</v>
      </c>
      <c r="I41" s="7">
        <f t="shared" si="6"/>
        <v>25</v>
      </c>
      <c r="J41" s="6" t="str">
        <f t="shared" si="7"/>
        <v>:</v>
      </c>
      <c r="K41" s="8">
        <f t="shared" si="8"/>
        <v>40</v>
      </c>
      <c r="L41" s="9">
        <f t="shared" si="9"/>
        <v>9.061784897025172</v>
      </c>
      <c r="M41" s="23">
        <f>IF(C41="","",VLOOKUP(C41,nom,10,FALSE))</f>
        <v>1</v>
      </c>
    </row>
    <row r="42" spans="2:13" ht="12.75">
      <c r="B42" s="74">
        <f t="shared" si="3"/>
        <v>37</v>
      </c>
      <c r="C42" s="48">
        <v>45</v>
      </c>
      <c r="D42" s="4" t="str">
        <f t="shared" si="0"/>
        <v>LACOMBE Michel</v>
      </c>
      <c r="E42" s="10" t="str">
        <f t="shared" si="1"/>
        <v>VE4</v>
      </c>
      <c r="F42" s="10" t="str">
        <f t="shared" si="2"/>
        <v>M</v>
      </c>
      <c r="G42" s="5">
        <f t="shared" si="4"/>
        <v>2</v>
      </c>
      <c r="H42" s="6" t="str">
        <f t="shared" si="5"/>
        <v>:</v>
      </c>
      <c r="I42" s="7">
        <f t="shared" si="6"/>
        <v>28</v>
      </c>
      <c r="J42" s="6" t="str">
        <f t="shared" si="7"/>
        <v>:</v>
      </c>
      <c r="K42" s="8">
        <f t="shared" si="8"/>
        <v>37</v>
      </c>
      <c r="L42" s="9">
        <f t="shared" si="9"/>
        <v>8.881910956599754</v>
      </c>
      <c r="M42" s="23">
        <f>IF(C42="","",VLOOKUP(C42,nom,10,FALSE))</f>
        <v>1</v>
      </c>
    </row>
    <row r="43" spans="2:13" ht="12.75">
      <c r="B43" s="74">
        <f t="shared" si="3"/>
        <v>38</v>
      </c>
      <c r="C43" s="48">
        <v>16</v>
      </c>
      <c r="D43" s="4" t="str">
        <f t="shared" si="0"/>
        <v>POUJADE Philippe</v>
      </c>
      <c r="E43" s="10" t="str">
        <f t="shared" si="1"/>
        <v>V1</v>
      </c>
      <c r="F43" s="10" t="str">
        <f t="shared" si="2"/>
        <v>M</v>
      </c>
      <c r="G43" s="5">
        <f t="shared" si="4"/>
        <v>2</v>
      </c>
      <c r="H43" s="6" t="str">
        <f t="shared" si="5"/>
        <v>:</v>
      </c>
      <c r="I43" s="7">
        <f t="shared" si="6"/>
        <v>31</v>
      </c>
      <c r="J43" s="6" t="str">
        <f t="shared" si="7"/>
        <v>:</v>
      </c>
      <c r="K43" s="8">
        <f t="shared" si="8"/>
        <v>17</v>
      </c>
      <c r="L43" s="9">
        <f t="shared" si="9"/>
        <v>8.725349785171312</v>
      </c>
      <c r="M43" s="23">
        <f>IF(C43="","",VLOOKUP(C43,nom,10,FALSE))</f>
        <v>1</v>
      </c>
    </row>
    <row r="44" spans="2:13" ht="12.75">
      <c r="B44" s="74">
        <f t="shared" si="3"/>
        <v>39</v>
      </c>
      <c r="C44" s="48">
        <v>41</v>
      </c>
      <c r="D44" s="4" t="str">
        <f t="shared" si="0"/>
        <v>FERRIERES Jean-Marc</v>
      </c>
      <c r="E44" s="10" t="str">
        <f t="shared" si="1"/>
        <v>V1</v>
      </c>
      <c r="F44" s="10" t="str">
        <f t="shared" si="2"/>
        <v>M</v>
      </c>
      <c r="G44" s="5">
        <f t="shared" si="4"/>
        <v>2</v>
      </c>
      <c r="H44" s="6" t="str">
        <f t="shared" si="5"/>
        <v>:</v>
      </c>
      <c r="I44" s="7">
        <f t="shared" si="6"/>
        <v>36</v>
      </c>
      <c r="J44" s="6" t="str">
        <f t="shared" si="7"/>
        <v>:</v>
      </c>
      <c r="K44" s="8">
        <f t="shared" si="8"/>
        <v>57</v>
      </c>
      <c r="L44" s="9">
        <f t="shared" si="9"/>
        <v>8.410321758521823</v>
      </c>
      <c r="M44" s="23">
        <f>IF(C44="","",VLOOKUP(C44,nom,10,FALSE))</f>
        <v>1</v>
      </c>
    </row>
    <row r="45" spans="2:13" ht="12.75">
      <c r="B45" s="74">
        <f t="shared" si="3"/>
        <v>40</v>
      </c>
      <c r="C45" s="48">
        <v>18</v>
      </c>
      <c r="D45" s="4" t="str">
        <f t="shared" si="0"/>
        <v>COMBETTES Didier</v>
      </c>
      <c r="E45" s="10" t="str">
        <f t="shared" si="1"/>
        <v>V2</v>
      </c>
      <c r="F45" s="10" t="str">
        <f t="shared" si="2"/>
        <v>M</v>
      </c>
      <c r="G45" s="5">
        <f t="shared" si="4"/>
        <v>2</v>
      </c>
      <c r="H45" s="6" t="str">
        <f t="shared" si="5"/>
        <v>:</v>
      </c>
      <c r="I45" s="7">
        <f t="shared" si="6"/>
        <v>37</v>
      </c>
      <c r="J45" s="6" t="str">
        <f t="shared" si="7"/>
        <v>:</v>
      </c>
      <c r="K45" s="8">
        <f t="shared" si="8"/>
        <v>6</v>
      </c>
      <c r="L45" s="9">
        <f t="shared" si="9"/>
        <v>8.402291534054742</v>
      </c>
      <c r="M45" s="23">
        <f>IF(C45="","",VLOOKUP(C45,nom,10,FALSE))</f>
        <v>1</v>
      </c>
    </row>
    <row r="46" spans="2:13" ht="12.75">
      <c r="B46" s="74">
        <f t="shared" si="3"/>
        <v>41</v>
      </c>
      <c r="C46" s="48">
        <v>30</v>
      </c>
      <c r="D46" s="4" t="str">
        <f t="shared" si="0"/>
        <v>GANNAC Gisèle</v>
      </c>
      <c r="E46" s="10" t="str">
        <f t="shared" si="1"/>
        <v>V2</v>
      </c>
      <c r="F46" s="10" t="str">
        <f t="shared" si="2"/>
        <v>F</v>
      </c>
      <c r="G46" s="5">
        <f t="shared" si="4"/>
        <v>2</v>
      </c>
      <c r="H46" s="6" t="str">
        <f t="shared" si="5"/>
        <v>:</v>
      </c>
      <c r="I46" s="7">
        <f t="shared" si="6"/>
        <v>42</v>
      </c>
      <c r="J46" s="6" t="str">
        <f t="shared" si="7"/>
        <v>:</v>
      </c>
      <c r="K46" s="8">
        <f t="shared" si="8"/>
        <v>44</v>
      </c>
      <c r="L46" s="9">
        <f t="shared" si="9"/>
        <v>8.111429741909054</v>
      </c>
      <c r="M46" s="23">
        <f>IF(C46="","",VLOOKUP(C46,nom,10,FALSE))</f>
        <v>1</v>
      </c>
    </row>
    <row r="47" spans="2:13" ht="12.75">
      <c r="B47" s="74">
        <f t="shared" si="3"/>
        <v>42</v>
      </c>
      <c r="C47" s="48">
        <v>31</v>
      </c>
      <c r="D47" s="4" t="str">
        <f t="shared" si="0"/>
        <v>GANNAC Bernard</v>
      </c>
      <c r="E47" s="10" t="str">
        <f t="shared" si="1"/>
        <v>V2</v>
      </c>
      <c r="F47" s="10" t="str">
        <f t="shared" si="2"/>
        <v>M</v>
      </c>
      <c r="G47" s="5">
        <f t="shared" si="4"/>
        <v>2</v>
      </c>
      <c r="H47" s="6" t="str">
        <f t="shared" si="5"/>
        <v>:</v>
      </c>
      <c r="I47" s="7">
        <f t="shared" si="6"/>
        <v>42</v>
      </c>
      <c r="J47" s="6" t="str">
        <f t="shared" si="7"/>
        <v>:</v>
      </c>
      <c r="K47" s="8">
        <f t="shared" si="8"/>
        <v>46</v>
      </c>
      <c r="L47" s="9">
        <f t="shared" si="9"/>
        <v>8.109768584886341</v>
      </c>
      <c r="M47" s="23">
        <f>IF(C47="","",VLOOKUP(C47,nom,10,FALSE))</f>
        <v>1</v>
      </c>
    </row>
    <row r="48" spans="2:13" ht="12.75">
      <c r="B48" s="74">
        <f t="shared" si="3"/>
        <v>43</v>
      </c>
      <c r="C48" s="48">
        <v>24</v>
      </c>
      <c r="D48" s="4" t="str">
        <f t="shared" si="0"/>
        <v>CZAPLA Julien</v>
      </c>
      <c r="E48" s="10" t="str">
        <f t="shared" si="1"/>
        <v>SE</v>
      </c>
      <c r="F48" s="10" t="str">
        <f t="shared" si="2"/>
        <v>M</v>
      </c>
      <c r="G48" s="5">
        <f t="shared" si="4"/>
        <v>2</v>
      </c>
      <c r="H48" s="6" t="str">
        <f t="shared" si="5"/>
        <v>:</v>
      </c>
      <c r="I48" s="7">
        <f t="shared" si="6"/>
        <v>44</v>
      </c>
      <c r="J48" s="6" t="str">
        <f t="shared" si="7"/>
        <v>:</v>
      </c>
      <c r="K48" s="8">
        <f t="shared" si="8"/>
        <v>41</v>
      </c>
      <c r="L48" s="9">
        <f t="shared" si="9"/>
        <v>8.0153830583949</v>
      </c>
      <c r="M48" s="23">
        <f>IF(C48="","",VLOOKUP(C48,nom,10,FALSE))</f>
        <v>1</v>
      </c>
    </row>
    <row r="49" spans="2:13" ht="12.75">
      <c r="B49" s="74">
        <f t="shared" si="3"/>
        <v>44</v>
      </c>
      <c r="C49" s="48">
        <v>33</v>
      </c>
      <c r="D49" s="4" t="str">
        <f t="shared" si="0"/>
        <v>NOZERAND Denise</v>
      </c>
      <c r="E49" s="10" t="str">
        <f t="shared" si="1"/>
        <v>V2</v>
      </c>
      <c r="F49" s="10" t="str">
        <f t="shared" si="2"/>
        <v>F</v>
      </c>
      <c r="G49" s="5">
        <f t="shared" si="4"/>
        <v>2</v>
      </c>
      <c r="H49" s="6" t="str">
        <f t="shared" si="5"/>
        <v>:</v>
      </c>
      <c r="I49" s="7">
        <f t="shared" si="6"/>
        <v>45</v>
      </c>
      <c r="J49" s="6" t="str">
        <f t="shared" si="7"/>
        <v>:</v>
      </c>
      <c r="K49" s="8">
        <f t="shared" si="8"/>
        <v>36</v>
      </c>
      <c r="L49" s="9">
        <f t="shared" si="9"/>
        <v>7.971014492753623</v>
      </c>
      <c r="M49" s="23">
        <f>IF(C49="","",VLOOKUP(C49,nom,10,FALSE))</f>
        <v>1</v>
      </c>
    </row>
    <row r="50" spans="2:13" ht="12.75">
      <c r="B50" s="74">
        <f t="shared" si="3"/>
        <v>45</v>
      </c>
      <c r="C50" s="48">
        <v>13</v>
      </c>
      <c r="D50" s="4" t="str">
        <f t="shared" si="0"/>
        <v>MAZUC Christian</v>
      </c>
      <c r="E50" s="10" t="str">
        <f t="shared" si="1"/>
        <v>V2</v>
      </c>
      <c r="F50" s="10" t="str">
        <f t="shared" si="2"/>
        <v>M</v>
      </c>
      <c r="G50" s="5">
        <f t="shared" si="4"/>
        <v>2</v>
      </c>
      <c r="H50" s="6" t="str">
        <f t="shared" si="5"/>
        <v>:</v>
      </c>
      <c r="I50" s="7">
        <f t="shared" si="6"/>
        <v>46</v>
      </c>
      <c r="J50" s="6" t="str">
        <f t="shared" si="7"/>
        <v>:</v>
      </c>
      <c r="K50" s="8">
        <f t="shared" si="8"/>
        <v>29</v>
      </c>
      <c r="L50" s="9">
        <f t="shared" si="9"/>
        <v>7.928721593753129</v>
      </c>
      <c r="M50" s="23">
        <f>IF(C50="","",VLOOKUP(C50,nom,10,FALSE))</f>
        <v>1</v>
      </c>
    </row>
    <row r="51" spans="2:13" ht="12.75">
      <c r="B51" s="74">
        <f t="shared" si="3"/>
        <v>46</v>
      </c>
      <c r="C51" s="48">
        <v>27</v>
      </c>
      <c r="D51" s="4" t="str">
        <f t="shared" si="0"/>
        <v>MARRE Francis</v>
      </c>
      <c r="E51" s="10" t="str">
        <f t="shared" si="1"/>
        <v>V2</v>
      </c>
      <c r="F51" s="10" t="str">
        <f t="shared" si="2"/>
        <v>M</v>
      </c>
      <c r="G51" s="5">
        <f t="shared" si="4"/>
        <v>2</v>
      </c>
      <c r="H51" s="6" t="str">
        <f t="shared" si="5"/>
        <v>:</v>
      </c>
      <c r="I51" s="7">
        <f t="shared" si="6"/>
        <v>51</v>
      </c>
      <c r="J51" s="6" t="str">
        <f t="shared" si="7"/>
        <v>:</v>
      </c>
      <c r="K51" s="8">
        <f t="shared" si="8"/>
        <v>10</v>
      </c>
      <c r="L51" s="9">
        <f t="shared" si="9"/>
        <v>7.711781888997079</v>
      </c>
      <c r="M51" s="23">
        <f>IF(C51="","",VLOOKUP(C51,nom,10,FALSE))</f>
        <v>1</v>
      </c>
    </row>
    <row r="52" spans="2:13" ht="12.75">
      <c r="B52" s="74">
        <f t="shared" si="3"/>
        <v>47</v>
      </c>
      <c r="C52" s="48">
        <v>34</v>
      </c>
      <c r="D52" s="4" t="str">
        <f t="shared" si="0"/>
        <v>CALVET Laurent</v>
      </c>
      <c r="E52" s="10" t="str">
        <f t="shared" si="1"/>
        <v>SE</v>
      </c>
      <c r="F52" s="10" t="str">
        <f t="shared" si="2"/>
        <v>M</v>
      </c>
      <c r="G52" s="5">
        <f t="shared" si="4"/>
        <v>2</v>
      </c>
      <c r="H52" s="6" t="str">
        <f t="shared" si="5"/>
        <v>:</v>
      </c>
      <c r="I52" s="7">
        <f t="shared" si="6"/>
        <v>55</v>
      </c>
      <c r="J52" s="6" t="str">
        <f t="shared" si="7"/>
        <v>:</v>
      </c>
      <c r="K52" s="8">
        <f t="shared" si="8"/>
        <v>28</v>
      </c>
      <c r="L52" s="9">
        <f t="shared" si="9"/>
        <v>7.522796352583587</v>
      </c>
      <c r="M52" s="23">
        <f>IF(C52="","",VLOOKUP(C52,nom,10,FALSE))</f>
        <v>1</v>
      </c>
    </row>
    <row r="53" spans="2:13" ht="12.75">
      <c r="B53" s="74">
        <f t="shared" si="3"/>
      </c>
      <c r="C53" s="71"/>
      <c r="D53" s="4">
        <f t="shared" si="0"/>
      </c>
      <c r="E53" s="10">
        <f t="shared" si="1"/>
      </c>
      <c r="F53" s="10">
        <f t="shared" si="2"/>
      </c>
      <c r="G53" s="5">
        <f t="shared" si="4"/>
      </c>
      <c r="H53" s="6">
        <f t="shared" si="5"/>
      </c>
      <c r="I53" s="7">
        <f t="shared" si="6"/>
      </c>
      <c r="J53" s="6">
        <f t="shared" si="7"/>
      </c>
      <c r="K53" s="8">
        <f t="shared" si="8"/>
      </c>
      <c r="L53" s="9">
        <f t="shared" si="9"/>
      </c>
      <c r="M53" s="23">
        <f>IF(C53="","",VLOOKUP(C53,nom,10,FALSE))</f>
      </c>
    </row>
    <row r="54" spans="2:13" ht="12.75">
      <c r="B54" s="74">
        <f t="shared" si="3"/>
      </c>
      <c r="C54" s="71"/>
      <c r="D54" s="4">
        <f t="shared" si="0"/>
      </c>
      <c r="E54" s="10">
        <f t="shared" si="1"/>
      </c>
      <c r="F54" s="10">
        <f t="shared" si="2"/>
      </c>
      <c r="G54" s="5">
        <f t="shared" si="4"/>
      </c>
      <c r="H54" s="6">
        <f t="shared" si="5"/>
      </c>
      <c r="I54" s="7">
        <f t="shared" si="6"/>
      </c>
      <c r="J54" s="6">
        <f t="shared" si="7"/>
      </c>
      <c r="K54" s="8">
        <f t="shared" si="8"/>
      </c>
      <c r="L54" s="9">
        <f t="shared" si="9"/>
      </c>
      <c r="M54" s="23">
        <f>IF(C54="","",VLOOKUP(C54,nom,10,FALSE))</f>
      </c>
    </row>
    <row r="55" spans="2:13" ht="12.75">
      <c r="B55" s="74">
        <f t="shared" si="3"/>
      </c>
      <c r="C55" s="71"/>
      <c r="D55" s="4">
        <f t="shared" si="0"/>
      </c>
      <c r="E55" s="10">
        <f t="shared" si="1"/>
      </c>
      <c r="F55" s="10">
        <f t="shared" si="2"/>
      </c>
      <c r="G55" s="5">
        <f t="shared" si="4"/>
      </c>
      <c r="H55" s="6">
        <f t="shared" si="5"/>
      </c>
      <c r="I55" s="7">
        <f t="shared" si="6"/>
      </c>
      <c r="J55" s="6">
        <f t="shared" si="7"/>
      </c>
      <c r="K55" s="8">
        <f t="shared" si="8"/>
      </c>
      <c r="L55" s="9">
        <f t="shared" si="9"/>
      </c>
      <c r="M55" s="23">
        <f>IF(C55="","",VLOOKUP(C55,nom,10,FALSE))</f>
      </c>
    </row>
    <row r="56" spans="2:13" ht="12.75">
      <c r="B56" s="74">
        <f t="shared" si="3"/>
      </c>
      <c r="C56" s="71"/>
      <c r="D56" s="4">
        <f t="shared" si="0"/>
      </c>
      <c r="E56" s="10">
        <f t="shared" si="1"/>
      </c>
      <c r="F56" s="10">
        <f t="shared" si="2"/>
      </c>
      <c r="G56" s="5">
        <f t="shared" si="4"/>
      </c>
      <c r="H56" s="6">
        <f t="shared" si="5"/>
      </c>
      <c r="I56" s="7">
        <f t="shared" si="6"/>
      </c>
      <c r="J56" s="6">
        <f t="shared" si="7"/>
      </c>
      <c r="K56" s="8">
        <f t="shared" si="8"/>
      </c>
      <c r="L56" s="9">
        <f t="shared" si="9"/>
      </c>
      <c r="M56" s="23">
        <f>IF(C56="","",VLOOKUP(C56,nom,10,FALSE))</f>
      </c>
    </row>
    <row r="57" spans="2:13" ht="12.75">
      <c r="B57" s="74">
        <f t="shared" si="3"/>
      </c>
      <c r="C57" s="71"/>
      <c r="D57" s="4">
        <f t="shared" si="0"/>
      </c>
      <c r="E57" s="10">
        <f t="shared" si="1"/>
      </c>
      <c r="F57" s="10">
        <f t="shared" si="2"/>
      </c>
      <c r="G57" s="5">
        <f t="shared" si="4"/>
      </c>
      <c r="H57" s="6">
        <f t="shared" si="5"/>
      </c>
      <c r="I57" s="7">
        <f t="shared" si="6"/>
      </c>
      <c r="J57" s="6">
        <f t="shared" si="7"/>
      </c>
      <c r="K57" s="8">
        <f t="shared" si="8"/>
      </c>
      <c r="L57" s="9">
        <f t="shared" si="9"/>
      </c>
      <c r="M57" s="23">
        <f>IF(C57="","",VLOOKUP(C57,nom,10,FALSE))</f>
      </c>
    </row>
    <row r="58" spans="2:13" ht="12.75">
      <c r="B58" s="74">
        <f t="shared" si="3"/>
      </c>
      <c r="C58" s="71"/>
      <c r="D58" s="4">
        <f t="shared" si="0"/>
      </c>
      <c r="E58" s="10">
        <f t="shared" si="1"/>
      </c>
      <c r="F58" s="10">
        <f t="shared" si="2"/>
      </c>
      <c r="G58" s="5">
        <f t="shared" si="4"/>
      </c>
      <c r="H58" s="6">
        <f t="shared" si="5"/>
      </c>
      <c r="I58" s="7">
        <f t="shared" si="6"/>
      </c>
      <c r="J58" s="6">
        <f t="shared" si="7"/>
      </c>
      <c r="K58" s="8">
        <f t="shared" si="8"/>
      </c>
      <c r="L58" s="9">
        <f t="shared" si="9"/>
      </c>
      <c r="M58" s="23">
        <f>IF(C58="","",VLOOKUP(C58,nom,10,FALSE))</f>
      </c>
    </row>
    <row r="59" spans="2:13" ht="12.75">
      <c r="B59" s="74">
        <f t="shared" si="3"/>
      </c>
      <c r="C59" s="71"/>
      <c r="D59" s="4">
        <f t="shared" si="0"/>
      </c>
      <c r="E59" s="10">
        <f t="shared" si="1"/>
      </c>
      <c r="F59" s="10">
        <f t="shared" si="2"/>
      </c>
      <c r="G59" s="5">
        <f t="shared" si="4"/>
      </c>
      <c r="H59" s="6">
        <f t="shared" si="5"/>
      </c>
      <c r="I59" s="7">
        <f t="shared" si="6"/>
      </c>
      <c r="J59" s="6">
        <f t="shared" si="7"/>
      </c>
      <c r="K59" s="8">
        <f t="shared" si="8"/>
      </c>
      <c r="L59" s="9">
        <f t="shared" si="9"/>
      </c>
      <c r="M59" s="23">
        <f>IF(C59="","",VLOOKUP(C59,nom,10,FALSE))</f>
      </c>
    </row>
    <row r="60" spans="2:13" ht="12.75">
      <c r="B60" s="74">
        <f t="shared" si="3"/>
      </c>
      <c r="C60" s="71"/>
      <c r="D60" s="4">
        <f t="shared" si="0"/>
      </c>
      <c r="E60" s="10">
        <f t="shared" si="1"/>
      </c>
      <c r="F60" s="10">
        <f t="shared" si="2"/>
      </c>
      <c r="G60" s="5">
        <f t="shared" si="4"/>
      </c>
      <c r="H60" s="6">
        <f t="shared" si="5"/>
      </c>
      <c r="I60" s="7">
        <f t="shared" si="6"/>
      </c>
      <c r="J60" s="6">
        <f t="shared" si="7"/>
      </c>
      <c r="K60" s="8">
        <f t="shared" si="8"/>
      </c>
      <c r="L60" s="9">
        <f t="shared" si="9"/>
      </c>
      <c r="M60" s="23">
        <f>IF(C60="","",VLOOKUP(C60,nom,10,FALSE))</f>
      </c>
    </row>
    <row r="61" spans="2:13" ht="12.75">
      <c r="B61" s="74">
        <f t="shared" si="3"/>
      </c>
      <c r="C61" s="71"/>
      <c r="D61" s="4">
        <f t="shared" si="0"/>
      </c>
      <c r="E61" s="10">
        <f t="shared" si="1"/>
      </c>
      <c r="F61" s="10">
        <f t="shared" si="2"/>
      </c>
      <c r="G61" s="5">
        <f t="shared" si="4"/>
      </c>
      <c r="H61" s="6">
        <f t="shared" si="5"/>
      </c>
      <c r="I61" s="7">
        <f t="shared" si="6"/>
      </c>
      <c r="J61" s="6">
        <f t="shared" si="7"/>
      </c>
      <c r="K61" s="8">
        <f t="shared" si="8"/>
      </c>
      <c r="L61" s="9">
        <f t="shared" si="9"/>
      </c>
      <c r="M61" s="23">
        <f>IF(C61="","",VLOOKUP(C61,nom,10,FALSE))</f>
      </c>
    </row>
    <row r="62" spans="2:13" ht="12.75">
      <c r="B62" s="74">
        <f t="shared" si="3"/>
      </c>
      <c r="C62" s="71"/>
      <c r="D62" s="4">
        <f t="shared" si="0"/>
      </c>
      <c r="E62" s="10">
        <f t="shared" si="1"/>
      </c>
      <c r="F62" s="10">
        <f t="shared" si="2"/>
      </c>
      <c r="G62" s="5">
        <f t="shared" si="4"/>
      </c>
      <c r="H62" s="6">
        <f t="shared" si="5"/>
      </c>
      <c r="I62" s="7">
        <f t="shared" si="6"/>
      </c>
      <c r="J62" s="6">
        <f t="shared" si="7"/>
      </c>
      <c r="K62" s="8">
        <f t="shared" si="8"/>
      </c>
      <c r="L62" s="9">
        <f t="shared" si="9"/>
      </c>
      <c r="M62" s="23">
        <f>IF(C62="","",VLOOKUP(C62,nom,10,FALSE))</f>
      </c>
    </row>
    <row r="63" spans="2:13" ht="12.75">
      <c r="B63" s="74">
        <f t="shared" si="3"/>
      </c>
      <c r="C63" s="71"/>
      <c r="D63" s="4">
        <f t="shared" si="0"/>
      </c>
      <c r="E63" s="10">
        <f t="shared" si="1"/>
      </c>
      <c r="F63" s="10">
        <f t="shared" si="2"/>
      </c>
      <c r="G63" s="5">
        <f t="shared" si="4"/>
      </c>
      <c r="H63" s="6">
        <f t="shared" si="5"/>
      </c>
      <c r="I63" s="7">
        <f t="shared" si="6"/>
      </c>
      <c r="J63" s="6">
        <f t="shared" si="7"/>
      </c>
      <c r="K63" s="8">
        <f t="shared" si="8"/>
      </c>
      <c r="L63" s="9">
        <f t="shared" si="9"/>
      </c>
      <c r="M63" s="23">
        <f>IF(C63="","",VLOOKUP(C63,nom,10,FALSE))</f>
      </c>
    </row>
    <row r="64" spans="2:13" ht="12.75">
      <c r="B64" s="74">
        <f t="shared" si="3"/>
      </c>
      <c r="C64" s="71"/>
      <c r="D64" s="4">
        <f t="shared" si="0"/>
      </c>
      <c r="E64" s="10">
        <f t="shared" si="1"/>
      </c>
      <c r="F64" s="10">
        <f t="shared" si="2"/>
      </c>
      <c r="G64" s="5">
        <f t="shared" si="4"/>
      </c>
      <c r="H64" s="6">
        <f t="shared" si="5"/>
      </c>
      <c r="I64" s="7">
        <f t="shared" si="6"/>
      </c>
      <c r="J64" s="6">
        <f t="shared" si="7"/>
      </c>
      <c r="K64" s="8">
        <f t="shared" si="8"/>
      </c>
      <c r="L64" s="9">
        <f t="shared" si="9"/>
      </c>
      <c r="M64" s="23">
        <f>IF(C64="","",VLOOKUP(C64,nom,10,FALSE))</f>
      </c>
    </row>
    <row r="65" spans="2:13" ht="12.75">
      <c r="B65" s="74">
        <f t="shared" si="3"/>
      </c>
      <c r="C65" s="71"/>
      <c r="D65" s="4">
        <f t="shared" si="0"/>
      </c>
      <c r="E65" s="10">
        <f t="shared" si="1"/>
      </c>
      <c r="F65" s="10">
        <f t="shared" si="2"/>
      </c>
      <c r="G65" s="5">
        <f t="shared" si="4"/>
      </c>
      <c r="H65" s="6">
        <f t="shared" si="5"/>
      </c>
      <c r="I65" s="7">
        <f t="shared" si="6"/>
      </c>
      <c r="J65" s="6">
        <f t="shared" si="7"/>
      </c>
      <c r="K65" s="8">
        <f t="shared" si="8"/>
      </c>
      <c r="L65" s="9">
        <f t="shared" si="9"/>
      </c>
      <c r="M65" s="23">
        <f>IF(C65="","",VLOOKUP(C65,nom,10,FALSE))</f>
      </c>
    </row>
    <row r="66" spans="2:13" ht="12.75">
      <c r="B66" s="74">
        <f t="shared" si="3"/>
      </c>
      <c r="C66" s="71"/>
      <c r="D66" s="4">
        <f t="shared" si="0"/>
      </c>
      <c r="E66" s="10">
        <f t="shared" si="1"/>
      </c>
      <c r="F66" s="10">
        <f t="shared" si="2"/>
      </c>
      <c r="G66" s="5">
        <f t="shared" si="4"/>
      </c>
      <c r="H66" s="6">
        <f t="shared" si="5"/>
      </c>
      <c r="I66" s="7">
        <f t="shared" si="6"/>
      </c>
      <c r="J66" s="6">
        <f t="shared" si="7"/>
      </c>
      <c r="K66" s="8">
        <f t="shared" si="8"/>
      </c>
      <c r="L66" s="9">
        <f t="shared" si="9"/>
      </c>
      <c r="M66" s="23">
        <f>IF(C66="","",VLOOKUP(C66,nom,10,FALSE))</f>
      </c>
    </row>
    <row r="67" spans="2:13" ht="12.75">
      <c r="B67" s="74">
        <f t="shared" si="3"/>
      </c>
      <c r="C67" s="71"/>
      <c r="D67" s="4">
        <f t="shared" si="0"/>
      </c>
      <c r="E67" s="10">
        <f t="shared" si="1"/>
      </c>
      <c r="F67" s="10">
        <f t="shared" si="2"/>
      </c>
      <c r="G67" s="5">
        <f t="shared" si="4"/>
      </c>
      <c r="H67" s="6">
        <f t="shared" si="5"/>
      </c>
      <c r="I67" s="7">
        <f t="shared" si="6"/>
      </c>
      <c r="J67" s="6">
        <f t="shared" si="7"/>
      </c>
      <c r="K67" s="8">
        <f t="shared" si="8"/>
      </c>
      <c r="L67" s="9">
        <f t="shared" si="9"/>
      </c>
      <c r="M67" s="23">
        <f>IF(C67="","",VLOOKUP(C67,nom,10,FALSE))</f>
      </c>
    </row>
    <row r="68" spans="2:13" ht="12.75">
      <c r="B68" s="74">
        <f t="shared" si="3"/>
      </c>
      <c r="C68" s="71"/>
      <c r="D68" s="4">
        <f t="shared" si="0"/>
      </c>
      <c r="E68" s="10">
        <f t="shared" si="1"/>
      </c>
      <c r="F68" s="10">
        <f t="shared" si="2"/>
      </c>
      <c r="G68" s="5">
        <f t="shared" si="4"/>
      </c>
      <c r="H68" s="6">
        <f t="shared" si="5"/>
      </c>
      <c r="I68" s="7">
        <f t="shared" si="6"/>
      </c>
      <c r="J68" s="6">
        <f t="shared" si="7"/>
      </c>
      <c r="K68" s="8">
        <f t="shared" si="8"/>
      </c>
      <c r="L68" s="9">
        <f t="shared" si="9"/>
      </c>
      <c r="M68" s="23">
        <f>IF(C68="","",VLOOKUP(C68,nom,10,FALSE))</f>
      </c>
    </row>
    <row r="69" spans="2:13" ht="12.75">
      <c r="B69" s="74">
        <f t="shared" si="3"/>
      </c>
      <c r="C69" s="71"/>
      <c r="D69" s="4">
        <f t="shared" si="0"/>
      </c>
      <c r="E69" s="10">
        <f t="shared" si="1"/>
      </c>
      <c r="F69" s="10">
        <f t="shared" si="2"/>
      </c>
      <c r="G69" s="5">
        <f t="shared" si="4"/>
      </c>
      <c r="H69" s="6">
        <f t="shared" si="5"/>
      </c>
      <c r="I69" s="7">
        <f t="shared" si="6"/>
      </c>
      <c r="J69" s="6">
        <f t="shared" si="7"/>
      </c>
      <c r="K69" s="8">
        <f t="shared" si="8"/>
      </c>
      <c r="L69" s="9">
        <f t="shared" si="9"/>
      </c>
      <c r="M69" s="23">
        <f>IF(C69="","",VLOOKUP(C69,nom,10,FALSE))</f>
      </c>
    </row>
    <row r="70" spans="2:13" ht="12.75">
      <c r="B70" s="74">
        <f t="shared" si="3"/>
      </c>
      <c r="C70" s="71"/>
      <c r="D70" s="4">
        <f t="shared" si="0"/>
      </c>
      <c r="E70" s="10">
        <f t="shared" si="1"/>
      </c>
      <c r="F70" s="10">
        <f t="shared" si="2"/>
      </c>
      <c r="G70" s="5">
        <f t="shared" si="4"/>
      </c>
      <c r="H70" s="6">
        <f t="shared" si="5"/>
      </c>
      <c r="I70" s="7">
        <f t="shared" si="6"/>
      </c>
      <c r="J70" s="6">
        <f t="shared" si="7"/>
      </c>
      <c r="K70" s="8">
        <f t="shared" si="8"/>
      </c>
      <c r="L70" s="9">
        <f t="shared" si="9"/>
      </c>
      <c r="M70" s="23">
        <f>IF(C70="","",VLOOKUP(C70,nom,10,FALSE))</f>
      </c>
    </row>
    <row r="71" spans="2:13" ht="12.75">
      <c r="B71" s="74">
        <f t="shared" si="3"/>
      </c>
      <c r="C71" s="71"/>
      <c r="D71" s="4">
        <f aca="true" t="shared" si="10" ref="D71:D134">IF(C71="","",VLOOKUP(C71,nom,13,FALSE))</f>
      </c>
      <c r="E71" s="10">
        <f aca="true" t="shared" si="11" ref="E71:E134">IF(C71="","",VLOOKUP(C71,nom,8,TRUE))</f>
      </c>
      <c r="F71" s="10">
        <f aca="true" t="shared" si="12" ref="F71:F134">IF(C71="","",VLOOKUP(C71,nom,14,FALSE))</f>
      </c>
      <c r="G71" s="5">
        <f t="shared" si="4"/>
      </c>
      <c r="H71" s="6">
        <f t="shared" si="5"/>
      </c>
      <c r="I71" s="7">
        <f t="shared" si="6"/>
      </c>
      <c r="J71" s="6">
        <f t="shared" si="7"/>
      </c>
      <c r="K71" s="8">
        <f t="shared" si="8"/>
      </c>
      <c r="L71" s="9">
        <f t="shared" si="9"/>
      </c>
      <c r="M71" s="23">
        <f>IF(C71="","",VLOOKUP(C71,nom,10,FALSE))</f>
      </c>
    </row>
    <row r="72" spans="2:13" ht="12.75">
      <c r="B72" s="74">
        <f aca="true" t="shared" si="13" ref="B72:B96">IF(C72="","",B71+1)</f>
      </c>
      <c r="C72" s="71"/>
      <c r="D72" s="4">
        <f t="shared" si="10"/>
      </c>
      <c r="E72" s="10">
        <f t="shared" si="11"/>
      </c>
      <c r="F72" s="10">
        <f t="shared" si="12"/>
      </c>
      <c r="G72" s="5">
        <f aca="true" t="shared" si="14" ref="G72:G96">IF(C72="","",VLOOKUP(C72,Temps,2,FALSE))</f>
      </c>
      <c r="H72" s="6">
        <f aca="true" t="shared" si="15" ref="H72:H96">IF(C72="","",":")</f>
      </c>
      <c r="I72" s="7">
        <f aca="true" t="shared" si="16" ref="I72:I96">IF(C72="","",VLOOKUP(C72,Temps,3,FALSE))</f>
      </c>
      <c r="J72" s="6">
        <f aca="true" t="shared" si="17" ref="J72:J96">IF(C72="","",":")</f>
      </c>
      <c r="K72" s="8">
        <f aca="true" t="shared" si="18" ref="K72:K96">IF(C72="","",VLOOKUP(C72,Temps,4,FALSE))</f>
      </c>
      <c r="L72" s="9">
        <f aca="true" t="shared" si="19" ref="L72:L96">IF(C72="","",VLOOKUP(C72,Temps,5,FALSE))</f>
      </c>
      <c r="M72" s="23">
        <f>IF(C72="","",VLOOKUP(C72,nom,10,FALSE))</f>
      </c>
    </row>
    <row r="73" spans="2:13" ht="12.75">
      <c r="B73" s="74">
        <f t="shared" si="13"/>
      </c>
      <c r="C73" s="71"/>
      <c r="D73" s="4">
        <f t="shared" si="10"/>
      </c>
      <c r="E73" s="10">
        <f t="shared" si="11"/>
      </c>
      <c r="F73" s="10">
        <f t="shared" si="12"/>
      </c>
      <c r="G73" s="5">
        <f t="shared" si="14"/>
      </c>
      <c r="H73" s="6">
        <f t="shared" si="15"/>
      </c>
      <c r="I73" s="7">
        <f t="shared" si="16"/>
      </c>
      <c r="J73" s="6">
        <f t="shared" si="17"/>
      </c>
      <c r="K73" s="8">
        <f t="shared" si="18"/>
      </c>
      <c r="L73" s="9">
        <f t="shared" si="19"/>
      </c>
      <c r="M73" s="23">
        <f>IF(C73="","",VLOOKUP(C73,nom,10,FALSE))</f>
      </c>
    </row>
    <row r="74" spans="2:13" ht="12.75">
      <c r="B74" s="74">
        <f t="shared" si="13"/>
      </c>
      <c r="C74" s="71"/>
      <c r="D74" s="4">
        <f t="shared" si="10"/>
      </c>
      <c r="E74" s="10">
        <f t="shared" si="11"/>
      </c>
      <c r="F74" s="10">
        <f t="shared" si="12"/>
      </c>
      <c r="G74" s="5">
        <f t="shared" si="14"/>
      </c>
      <c r="H74" s="6">
        <f t="shared" si="15"/>
      </c>
      <c r="I74" s="7">
        <f t="shared" si="16"/>
      </c>
      <c r="J74" s="6">
        <f t="shared" si="17"/>
      </c>
      <c r="K74" s="8">
        <f t="shared" si="18"/>
      </c>
      <c r="L74" s="9">
        <f t="shared" si="19"/>
      </c>
      <c r="M74" s="23">
        <f>IF(C74="","",VLOOKUP(C74,nom,10,FALSE))</f>
      </c>
    </row>
    <row r="75" spans="2:13" ht="12.75">
      <c r="B75" s="74">
        <f t="shared" si="13"/>
      </c>
      <c r="C75" s="71"/>
      <c r="D75" s="4">
        <f t="shared" si="10"/>
      </c>
      <c r="E75" s="10">
        <f t="shared" si="11"/>
      </c>
      <c r="F75" s="10">
        <f t="shared" si="12"/>
      </c>
      <c r="G75" s="5">
        <f t="shared" si="14"/>
      </c>
      <c r="H75" s="6">
        <f t="shared" si="15"/>
      </c>
      <c r="I75" s="7">
        <f t="shared" si="16"/>
      </c>
      <c r="J75" s="6">
        <f t="shared" si="17"/>
      </c>
      <c r="K75" s="8">
        <f t="shared" si="18"/>
      </c>
      <c r="L75" s="9">
        <f t="shared" si="19"/>
      </c>
      <c r="M75" s="23">
        <f>IF(C75="","",VLOOKUP(C75,nom,10,FALSE))</f>
      </c>
    </row>
    <row r="76" spans="2:13" ht="12.75">
      <c r="B76" s="74">
        <f t="shared" si="13"/>
      </c>
      <c r="C76" s="71"/>
      <c r="D76" s="4">
        <f t="shared" si="10"/>
      </c>
      <c r="E76" s="10">
        <f t="shared" si="11"/>
      </c>
      <c r="F76" s="10">
        <f t="shared" si="12"/>
      </c>
      <c r="G76" s="5">
        <f t="shared" si="14"/>
      </c>
      <c r="H76" s="6">
        <f t="shared" si="15"/>
      </c>
      <c r="I76" s="7">
        <f t="shared" si="16"/>
      </c>
      <c r="J76" s="6">
        <f t="shared" si="17"/>
      </c>
      <c r="K76" s="8">
        <f t="shared" si="18"/>
      </c>
      <c r="L76" s="9">
        <f t="shared" si="19"/>
      </c>
      <c r="M76" s="23">
        <f>IF(C76="","",VLOOKUP(C76,nom,10,FALSE))</f>
      </c>
    </row>
    <row r="77" spans="2:13" ht="12.75">
      <c r="B77" s="74">
        <f t="shared" si="13"/>
      </c>
      <c r="C77" s="71"/>
      <c r="D77" s="4">
        <f t="shared" si="10"/>
      </c>
      <c r="E77" s="10">
        <f t="shared" si="11"/>
      </c>
      <c r="F77" s="10">
        <f t="shared" si="12"/>
      </c>
      <c r="G77" s="5">
        <f t="shared" si="14"/>
      </c>
      <c r="H77" s="6">
        <f t="shared" si="15"/>
      </c>
      <c r="I77" s="7">
        <f t="shared" si="16"/>
      </c>
      <c r="J77" s="6">
        <f t="shared" si="17"/>
      </c>
      <c r="K77" s="8">
        <f t="shared" si="18"/>
      </c>
      <c r="L77" s="9">
        <f t="shared" si="19"/>
      </c>
      <c r="M77" s="23">
        <f>IF(C77="","",VLOOKUP(C77,nom,10,FALSE))</f>
      </c>
    </row>
    <row r="78" spans="2:13" ht="12.75">
      <c r="B78" s="74">
        <f t="shared" si="13"/>
      </c>
      <c r="C78" s="71"/>
      <c r="D78" s="4">
        <f t="shared" si="10"/>
      </c>
      <c r="E78" s="10">
        <f t="shared" si="11"/>
      </c>
      <c r="F78" s="10">
        <f t="shared" si="12"/>
      </c>
      <c r="G78" s="5">
        <f t="shared" si="14"/>
      </c>
      <c r="H78" s="6">
        <f t="shared" si="15"/>
      </c>
      <c r="I78" s="7">
        <f t="shared" si="16"/>
      </c>
      <c r="J78" s="6">
        <f t="shared" si="17"/>
      </c>
      <c r="K78" s="8">
        <f t="shared" si="18"/>
      </c>
      <c r="L78" s="9">
        <f t="shared" si="19"/>
      </c>
      <c r="M78" s="23">
        <f>IF(C78="","",VLOOKUP(C78,nom,10,FALSE))</f>
      </c>
    </row>
    <row r="79" spans="2:13" ht="12.75">
      <c r="B79" s="74">
        <f t="shared" si="13"/>
      </c>
      <c r="C79" s="71"/>
      <c r="D79" s="4">
        <f t="shared" si="10"/>
      </c>
      <c r="E79" s="10">
        <f t="shared" si="11"/>
      </c>
      <c r="F79" s="10">
        <f t="shared" si="12"/>
      </c>
      <c r="G79" s="5">
        <f t="shared" si="14"/>
      </c>
      <c r="H79" s="6">
        <f t="shared" si="15"/>
      </c>
      <c r="I79" s="7">
        <f t="shared" si="16"/>
      </c>
      <c r="J79" s="6">
        <f t="shared" si="17"/>
      </c>
      <c r="K79" s="8">
        <f t="shared" si="18"/>
      </c>
      <c r="L79" s="9">
        <f t="shared" si="19"/>
      </c>
      <c r="M79" s="23">
        <f>IF(C79="","",VLOOKUP(C79,nom,10,FALSE))</f>
      </c>
    </row>
    <row r="80" spans="2:13" ht="12.75">
      <c r="B80" s="74">
        <f t="shared" si="13"/>
      </c>
      <c r="C80" s="71"/>
      <c r="D80" s="4">
        <f t="shared" si="10"/>
      </c>
      <c r="E80" s="10">
        <f t="shared" si="11"/>
      </c>
      <c r="F80" s="10">
        <f t="shared" si="12"/>
      </c>
      <c r="G80" s="5">
        <f t="shared" si="14"/>
      </c>
      <c r="H80" s="6">
        <f t="shared" si="15"/>
      </c>
      <c r="I80" s="7">
        <f t="shared" si="16"/>
      </c>
      <c r="J80" s="6">
        <f t="shared" si="17"/>
      </c>
      <c r="K80" s="8">
        <f t="shared" si="18"/>
      </c>
      <c r="L80" s="9">
        <f t="shared" si="19"/>
      </c>
      <c r="M80" s="23">
        <f>IF(C80="","",VLOOKUP(C80,nom,10,FALSE))</f>
      </c>
    </row>
    <row r="81" spans="2:13" ht="12.75">
      <c r="B81" s="74">
        <f t="shared" si="13"/>
      </c>
      <c r="C81" s="71"/>
      <c r="D81" s="4">
        <f t="shared" si="10"/>
      </c>
      <c r="E81" s="10">
        <f t="shared" si="11"/>
      </c>
      <c r="F81" s="10">
        <f t="shared" si="12"/>
      </c>
      <c r="G81" s="5">
        <f t="shared" si="14"/>
      </c>
      <c r="H81" s="6">
        <f t="shared" si="15"/>
      </c>
      <c r="I81" s="7">
        <f t="shared" si="16"/>
      </c>
      <c r="J81" s="6">
        <f t="shared" si="17"/>
      </c>
      <c r="K81" s="8">
        <f t="shared" si="18"/>
      </c>
      <c r="L81" s="9">
        <f t="shared" si="19"/>
      </c>
      <c r="M81" s="23">
        <f>IF(C81="","",VLOOKUP(C81,nom,10,FALSE))</f>
      </c>
    </row>
    <row r="82" spans="2:13" ht="12.75">
      <c r="B82" s="74">
        <f t="shared" si="13"/>
      </c>
      <c r="C82" s="71"/>
      <c r="D82" s="4">
        <f t="shared" si="10"/>
      </c>
      <c r="E82" s="10">
        <f t="shared" si="11"/>
      </c>
      <c r="F82" s="10">
        <f t="shared" si="12"/>
      </c>
      <c r="G82" s="5">
        <f t="shared" si="14"/>
      </c>
      <c r="H82" s="6">
        <f t="shared" si="15"/>
      </c>
      <c r="I82" s="7">
        <f t="shared" si="16"/>
      </c>
      <c r="J82" s="6">
        <f t="shared" si="17"/>
      </c>
      <c r="K82" s="8">
        <f t="shared" si="18"/>
      </c>
      <c r="L82" s="9">
        <f t="shared" si="19"/>
      </c>
      <c r="M82" s="23">
        <f>IF(C82="","",VLOOKUP(C82,nom,10,FALSE))</f>
      </c>
    </row>
    <row r="83" spans="2:13" ht="12.75">
      <c r="B83" s="74">
        <f t="shared" si="13"/>
      </c>
      <c r="C83" s="71"/>
      <c r="D83" s="4">
        <f t="shared" si="10"/>
      </c>
      <c r="E83" s="10">
        <f t="shared" si="11"/>
      </c>
      <c r="F83" s="10">
        <f t="shared" si="12"/>
      </c>
      <c r="G83" s="5">
        <f t="shared" si="14"/>
      </c>
      <c r="H83" s="6">
        <f t="shared" si="15"/>
      </c>
      <c r="I83" s="7">
        <f t="shared" si="16"/>
      </c>
      <c r="J83" s="6">
        <f t="shared" si="17"/>
      </c>
      <c r="K83" s="8">
        <f t="shared" si="18"/>
      </c>
      <c r="L83" s="9">
        <f t="shared" si="19"/>
      </c>
      <c r="M83" s="23">
        <f>IF(C83="","",VLOOKUP(C83,nom,10,FALSE))</f>
      </c>
    </row>
    <row r="84" spans="2:13" ht="12.75">
      <c r="B84" s="74">
        <f t="shared" si="13"/>
      </c>
      <c r="C84" s="71"/>
      <c r="D84" s="4">
        <f t="shared" si="10"/>
      </c>
      <c r="E84" s="10">
        <f t="shared" si="11"/>
      </c>
      <c r="F84" s="10">
        <f t="shared" si="12"/>
      </c>
      <c r="G84" s="5">
        <f t="shared" si="14"/>
      </c>
      <c r="H84" s="6">
        <f t="shared" si="15"/>
      </c>
      <c r="I84" s="7">
        <f t="shared" si="16"/>
      </c>
      <c r="J84" s="6">
        <f t="shared" si="17"/>
      </c>
      <c r="K84" s="8">
        <f t="shared" si="18"/>
      </c>
      <c r="L84" s="9">
        <f t="shared" si="19"/>
      </c>
      <c r="M84" s="23">
        <f>IF(C84="","",VLOOKUP(C84,nom,10,FALSE))</f>
      </c>
    </row>
    <row r="85" spans="2:13" ht="12.75">
      <c r="B85" s="74">
        <f t="shared" si="13"/>
      </c>
      <c r="C85" s="71"/>
      <c r="D85" s="4">
        <f t="shared" si="10"/>
      </c>
      <c r="E85" s="10">
        <f t="shared" si="11"/>
      </c>
      <c r="F85" s="10">
        <f t="shared" si="12"/>
      </c>
      <c r="G85" s="5">
        <f t="shared" si="14"/>
      </c>
      <c r="H85" s="6">
        <f t="shared" si="15"/>
      </c>
      <c r="I85" s="7">
        <f t="shared" si="16"/>
      </c>
      <c r="J85" s="6">
        <f t="shared" si="17"/>
      </c>
      <c r="K85" s="8">
        <f t="shared" si="18"/>
      </c>
      <c r="L85" s="9">
        <f t="shared" si="19"/>
      </c>
      <c r="M85" s="23">
        <f>IF(C85="","",VLOOKUP(C85,nom,10,FALSE))</f>
      </c>
    </row>
    <row r="86" spans="2:13" ht="12.75">
      <c r="B86" s="74">
        <f t="shared" si="13"/>
      </c>
      <c r="C86" s="71"/>
      <c r="D86" s="4">
        <f t="shared" si="10"/>
      </c>
      <c r="E86" s="10">
        <f t="shared" si="11"/>
      </c>
      <c r="F86" s="10">
        <f t="shared" si="12"/>
      </c>
      <c r="G86" s="5">
        <f t="shared" si="14"/>
      </c>
      <c r="H86" s="6">
        <f t="shared" si="15"/>
      </c>
      <c r="I86" s="7">
        <f t="shared" si="16"/>
      </c>
      <c r="J86" s="6">
        <f t="shared" si="17"/>
      </c>
      <c r="K86" s="8">
        <f t="shared" si="18"/>
      </c>
      <c r="L86" s="9">
        <f t="shared" si="19"/>
      </c>
      <c r="M86" s="23">
        <f>IF(C86="","",VLOOKUP(C86,nom,10,FALSE))</f>
      </c>
    </row>
    <row r="87" spans="2:13" ht="12.75">
      <c r="B87" s="74">
        <f t="shared" si="13"/>
      </c>
      <c r="C87" s="71"/>
      <c r="D87" s="4">
        <f t="shared" si="10"/>
      </c>
      <c r="E87" s="10">
        <f t="shared" si="11"/>
      </c>
      <c r="F87" s="10">
        <f t="shared" si="12"/>
      </c>
      <c r="G87" s="5">
        <f t="shared" si="14"/>
      </c>
      <c r="H87" s="6">
        <f t="shared" si="15"/>
      </c>
      <c r="I87" s="7">
        <f t="shared" si="16"/>
      </c>
      <c r="J87" s="6">
        <f t="shared" si="17"/>
      </c>
      <c r="K87" s="8">
        <f t="shared" si="18"/>
      </c>
      <c r="L87" s="9">
        <f t="shared" si="19"/>
      </c>
      <c r="M87" s="23">
        <f>IF(C87="","",VLOOKUP(C87,nom,10,FALSE))</f>
      </c>
    </row>
    <row r="88" spans="2:13" ht="12.75">
      <c r="B88" s="74">
        <f t="shared" si="13"/>
      </c>
      <c r="C88" s="71"/>
      <c r="D88" s="4">
        <f t="shared" si="10"/>
      </c>
      <c r="E88" s="10">
        <f t="shared" si="11"/>
      </c>
      <c r="F88" s="10">
        <f t="shared" si="12"/>
      </c>
      <c r="G88" s="5">
        <f t="shared" si="14"/>
      </c>
      <c r="H88" s="6">
        <f t="shared" si="15"/>
      </c>
      <c r="I88" s="7">
        <f t="shared" si="16"/>
      </c>
      <c r="J88" s="6">
        <f t="shared" si="17"/>
      </c>
      <c r="K88" s="8">
        <f t="shared" si="18"/>
      </c>
      <c r="L88" s="9">
        <f t="shared" si="19"/>
      </c>
      <c r="M88" s="23">
        <f>IF(C88="","",VLOOKUP(C88,nom,10,FALSE))</f>
      </c>
    </row>
    <row r="89" spans="2:13" ht="12.75">
      <c r="B89" s="74">
        <f t="shared" si="13"/>
      </c>
      <c r="C89" s="71"/>
      <c r="D89" s="4">
        <f t="shared" si="10"/>
      </c>
      <c r="E89" s="10">
        <f t="shared" si="11"/>
      </c>
      <c r="F89" s="10">
        <f t="shared" si="12"/>
      </c>
      <c r="G89" s="5">
        <f t="shared" si="14"/>
      </c>
      <c r="H89" s="6">
        <f t="shared" si="15"/>
      </c>
      <c r="I89" s="7">
        <f t="shared" si="16"/>
      </c>
      <c r="J89" s="6">
        <f t="shared" si="17"/>
      </c>
      <c r="K89" s="8">
        <f t="shared" si="18"/>
      </c>
      <c r="L89" s="9">
        <f t="shared" si="19"/>
      </c>
      <c r="M89" s="23">
        <f>IF(C89="","",VLOOKUP(C89,nom,10,FALSE))</f>
      </c>
    </row>
    <row r="90" spans="2:13" ht="12.75">
      <c r="B90" s="74">
        <f t="shared" si="13"/>
      </c>
      <c r="C90" s="71"/>
      <c r="D90" s="4">
        <f t="shared" si="10"/>
      </c>
      <c r="E90" s="10">
        <f t="shared" si="11"/>
      </c>
      <c r="F90" s="10">
        <f t="shared" si="12"/>
      </c>
      <c r="G90" s="5">
        <f t="shared" si="14"/>
      </c>
      <c r="H90" s="6">
        <f t="shared" si="15"/>
      </c>
      <c r="I90" s="7">
        <f t="shared" si="16"/>
      </c>
      <c r="J90" s="6">
        <f t="shared" si="17"/>
      </c>
      <c r="K90" s="8">
        <f t="shared" si="18"/>
      </c>
      <c r="L90" s="9">
        <f t="shared" si="19"/>
      </c>
      <c r="M90" s="23">
        <f>IF(C90="","",VLOOKUP(C90,nom,10,FALSE))</f>
      </c>
    </row>
    <row r="91" spans="2:13" ht="12.75">
      <c r="B91" s="74">
        <f t="shared" si="13"/>
      </c>
      <c r="C91" s="71"/>
      <c r="D91" s="4">
        <f t="shared" si="10"/>
      </c>
      <c r="E91" s="10">
        <f t="shared" si="11"/>
      </c>
      <c r="F91" s="10">
        <f t="shared" si="12"/>
      </c>
      <c r="G91" s="5">
        <f t="shared" si="14"/>
      </c>
      <c r="H91" s="6">
        <f t="shared" si="15"/>
      </c>
      <c r="I91" s="7">
        <f t="shared" si="16"/>
      </c>
      <c r="J91" s="6">
        <f t="shared" si="17"/>
      </c>
      <c r="K91" s="8">
        <f t="shared" si="18"/>
      </c>
      <c r="L91" s="9">
        <f t="shared" si="19"/>
      </c>
      <c r="M91" s="23">
        <f>IF(C91="","",VLOOKUP(C91,nom,10,FALSE))</f>
      </c>
    </row>
    <row r="92" spans="2:13" ht="12.75">
      <c r="B92" s="74">
        <f t="shared" si="13"/>
      </c>
      <c r="C92" s="71"/>
      <c r="D92" s="4">
        <f t="shared" si="10"/>
      </c>
      <c r="E92" s="10">
        <f t="shared" si="11"/>
      </c>
      <c r="F92" s="10">
        <f t="shared" si="12"/>
      </c>
      <c r="G92" s="5">
        <f t="shared" si="14"/>
      </c>
      <c r="H92" s="6">
        <f t="shared" si="15"/>
      </c>
      <c r="I92" s="7">
        <f t="shared" si="16"/>
      </c>
      <c r="J92" s="6">
        <f t="shared" si="17"/>
      </c>
      <c r="K92" s="8">
        <f t="shared" si="18"/>
      </c>
      <c r="L92" s="9">
        <f t="shared" si="19"/>
      </c>
      <c r="M92" s="23">
        <f>IF(C92="","",VLOOKUP(C92,nom,10,FALSE))</f>
      </c>
    </row>
    <row r="93" spans="2:13" ht="12.75">
      <c r="B93" s="74">
        <f t="shared" si="13"/>
      </c>
      <c r="C93" s="71"/>
      <c r="D93" s="4">
        <f t="shared" si="10"/>
      </c>
      <c r="E93" s="10">
        <f t="shared" si="11"/>
      </c>
      <c r="F93" s="10">
        <f t="shared" si="12"/>
      </c>
      <c r="G93" s="5">
        <f t="shared" si="14"/>
      </c>
      <c r="H93" s="6">
        <f t="shared" si="15"/>
      </c>
      <c r="I93" s="7">
        <f t="shared" si="16"/>
      </c>
      <c r="J93" s="6">
        <f t="shared" si="17"/>
      </c>
      <c r="K93" s="8">
        <f t="shared" si="18"/>
      </c>
      <c r="L93" s="9">
        <f t="shared" si="19"/>
      </c>
      <c r="M93" s="23">
        <f>IF(C93="","",VLOOKUP(C93,nom,10,FALSE))</f>
      </c>
    </row>
    <row r="94" spans="2:13" ht="12.75">
      <c r="B94" s="74">
        <f t="shared" si="13"/>
      </c>
      <c r="C94" s="71"/>
      <c r="D94" s="4">
        <f t="shared" si="10"/>
      </c>
      <c r="E94" s="10">
        <f t="shared" si="11"/>
      </c>
      <c r="F94" s="10">
        <f t="shared" si="12"/>
      </c>
      <c r="G94" s="5">
        <f t="shared" si="14"/>
      </c>
      <c r="H94" s="6">
        <f t="shared" si="15"/>
      </c>
      <c r="I94" s="7">
        <f t="shared" si="16"/>
      </c>
      <c r="J94" s="6">
        <f t="shared" si="17"/>
      </c>
      <c r="K94" s="8">
        <f t="shared" si="18"/>
      </c>
      <c r="L94" s="9">
        <f t="shared" si="19"/>
      </c>
      <c r="M94" s="23">
        <f>IF(C94="","",VLOOKUP(C94,nom,10,FALSE))</f>
      </c>
    </row>
    <row r="95" spans="2:13" ht="12.75">
      <c r="B95" s="74">
        <f t="shared" si="13"/>
      </c>
      <c r="C95" s="71"/>
      <c r="D95" s="4">
        <f t="shared" si="10"/>
      </c>
      <c r="E95" s="10">
        <f t="shared" si="11"/>
      </c>
      <c r="F95" s="10">
        <f t="shared" si="12"/>
      </c>
      <c r="G95" s="5">
        <f t="shared" si="14"/>
      </c>
      <c r="H95" s="6">
        <f t="shared" si="15"/>
      </c>
      <c r="I95" s="7">
        <f t="shared" si="16"/>
      </c>
      <c r="J95" s="6">
        <f t="shared" si="17"/>
      </c>
      <c r="K95" s="8">
        <f t="shared" si="18"/>
      </c>
      <c r="L95" s="9">
        <f t="shared" si="19"/>
      </c>
      <c r="M95" s="23">
        <f>IF(C95="","",VLOOKUP(C95,nom,10,FALSE))</f>
      </c>
    </row>
    <row r="96" spans="2:13" ht="12.75">
      <c r="B96" s="74">
        <f t="shared" si="13"/>
      </c>
      <c r="C96" s="71"/>
      <c r="D96" s="4">
        <f t="shared" si="10"/>
      </c>
      <c r="E96" s="10">
        <f t="shared" si="11"/>
      </c>
      <c r="F96" s="10">
        <f t="shared" si="12"/>
      </c>
      <c r="G96" s="5">
        <f t="shared" si="14"/>
      </c>
      <c r="H96" s="6">
        <f t="shared" si="15"/>
      </c>
      <c r="I96" s="7">
        <f t="shared" si="16"/>
      </c>
      <c r="J96" s="6">
        <f t="shared" si="17"/>
      </c>
      <c r="K96" s="8">
        <f t="shared" si="18"/>
      </c>
      <c r="L96" s="9">
        <f t="shared" si="19"/>
      </c>
      <c r="M96" s="23">
        <f>IF(C96="","",VLOOKUP(C96,nom,10,FALSE))</f>
      </c>
    </row>
    <row r="97" spans="2:13" ht="12.75">
      <c r="B97" s="74">
        <f aca="true" t="shared" si="20" ref="B97:B160">IF(C97="","",B96+1)</f>
      </c>
      <c r="C97" s="71"/>
      <c r="D97" s="4">
        <f t="shared" si="10"/>
      </c>
      <c r="E97" s="10">
        <f t="shared" si="11"/>
      </c>
      <c r="F97" s="10">
        <f t="shared" si="12"/>
      </c>
      <c r="G97" s="5">
        <f aca="true" t="shared" si="21" ref="G97:G160">IF(C97="","",VLOOKUP(C97,Temps,2,FALSE))</f>
      </c>
      <c r="H97" s="6">
        <f aca="true" t="shared" si="22" ref="H97:H160">IF(C97="","",":")</f>
      </c>
      <c r="I97" s="7">
        <f aca="true" t="shared" si="23" ref="I97:I160">IF(C97="","",VLOOKUP(C97,Temps,3,FALSE))</f>
      </c>
      <c r="J97" s="6">
        <f aca="true" t="shared" si="24" ref="J97:J160">IF(C97="","",":")</f>
      </c>
      <c r="K97" s="8">
        <f aca="true" t="shared" si="25" ref="K97:K160">IF(C97="","",VLOOKUP(C97,Temps,4,FALSE))</f>
      </c>
      <c r="L97" s="9">
        <f aca="true" t="shared" si="26" ref="L97:L160">IF(C97="","",VLOOKUP(C97,Temps,5,FALSE))</f>
      </c>
      <c r="M97" s="23">
        <f>IF(C97="","",VLOOKUP(C97,nom,10,FALSE))</f>
      </c>
    </row>
    <row r="98" spans="2:13" ht="12.75">
      <c r="B98" s="74">
        <f t="shared" si="20"/>
      </c>
      <c r="C98" s="71"/>
      <c r="D98" s="4">
        <f t="shared" si="10"/>
      </c>
      <c r="E98" s="10">
        <f t="shared" si="11"/>
      </c>
      <c r="F98" s="10">
        <f t="shared" si="12"/>
      </c>
      <c r="G98" s="5">
        <f t="shared" si="21"/>
      </c>
      <c r="H98" s="6">
        <f t="shared" si="22"/>
      </c>
      <c r="I98" s="7">
        <f t="shared" si="23"/>
      </c>
      <c r="J98" s="6">
        <f t="shared" si="24"/>
      </c>
      <c r="K98" s="8">
        <f t="shared" si="25"/>
      </c>
      <c r="L98" s="9">
        <f t="shared" si="26"/>
      </c>
      <c r="M98" s="23">
        <f>IF(C98="","",VLOOKUP(C98,nom,10,FALSE))</f>
      </c>
    </row>
    <row r="99" spans="2:13" ht="12.75">
      <c r="B99" s="74">
        <f t="shared" si="20"/>
      </c>
      <c r="C99" s="71"/>
      <c r="D99" s="4">
        <f t="shared" si="10"/>
      </c>
      <c r="E99" s="10">
        <f t="shared" si="11"/>
      </c>
      <c r="F99" s="10">
        <f t="shared" si="12"/>
      </c>
      <c r="G99" s="5">
        <f t="shared" si="21"/>
      </c>
      <c r="H99" s="6">
        <f t="shared" si="22"/>
      </c>
      <c r="I99" s="7">
        <f t="shared" si="23"/>
      </c>
      <c r="J99" s="6">
        <f t="shared" si="24"/>
      </c>
      <c r="K99" s="8">
        <f t="shared" si="25"/>
      </c>
      <c r="L99" s="9">
        <f t="shared" si="26"/>
      </c>
      <c r="M99" s="23">
        <f>IF(C99="","",VLOOKUP(C99,nom,10,FALSE))</f>
      </c>
    </row>
    <row r="100" spans="2:13" ht="12.75">
      <c r="B100" s="74">
        <f t="shared" si="20"/>
      </c>
      <c r="C100" s="71"/>
      <c r="D100" s="4">
        <f t="shared" si="10"/>
      </c>
      <c r="E100" s="10">
        <f t="shared" si="11"/>
      </c>
      <c r="F100" s="10">
        <f t="shared" si="12"/>
      </c>
      <c r="G100" s="5">
        <f t="shared" si="21"/>
      </c>
      <c r="H100" s="6">
        <f t="shared" si="22"/>
      </c>
      <c r="I100" s="7">
        <f t="shared" si="23"/>
      </c>
      <c r="J100" s="6">
        <f t="shared" si="24"/>
      </c>
      <c r="K100" s="8">
        <f t="shared" si="25"/>
      </c>
      <c r="L100" s="9">
        <f t="shared" si="26"/>
      </c>
      <c r="M100" s="23">
        <f>IF(C100="","",VLOOKUP(C100,nom,10,FALSE))</f>
      </c>
    </row>
    <row r="101" spans="2:13" ht="12.75">
      <c r="B101" s="74">
        <f t="shared" si="20"/>
      </c>
      <c r="C101" s="71"/>
      <c r="D101" s="4">
        <f t="shared" si="10"/>
      </c>
      <c r="E101" s="10">
        <f t="shared" si="11"/>
      </c>
      <c r="F101" s="10">
        <f t="shared" si="12"/>
      </c>
      <c r="G101" s="5">
        <f t="shared" si="21"/>
      </c>
      <c r="H101" s="6">
        <f t="shared" si="22"/>
      </c>
      <c r="I101" s="7">
        <f t="shared" si="23"/>
      </c>
      <c r="J101" s="6">
        <f t="shared" si="24"/>
      </c>
      <c r="K101" s="8">
        <f t="shared" si="25"/>
      </c>
      <c r="L101" s="9">
        <f t="shared" si="26"/>
      </c>
      <c r="M101" s="23">
        <f>IF(C101="","",VLOOKUP(C101,nom,10,FALSE))</f>
      </c>
    </row>
    <row r="102" spans="2:13" ht="12.75">
      <c r="B102" s="74">
        <f t="shared" si="20"/>
      </c>
      <c r="C102" s="71"/>
      <c r="D102" s="4">
        <f t="shared" si="10"/>
      </c>
      <c r="E102" s="10">
        <f t="shared" si="11"/>
      </c>
      <c r="F102" s="10">
        <f t="shared" si="12"/>
      </c>
      <c r="G102" s="5">
        <f t="shared" si="21"/>
      </c>
      <c r="H102" s="6">
        <f t="shared" si="22"/>
      </c>
      <c r="I102" s="7">
        <f t="shared" si="23"/>
      </c>
      <c r="J102" s="6">
        <f t="shared" si="24"/>
      </c>
      <c r="K102" s="8">
        <f t="shared" si="25"/>
      </c>
      <c r="L102" s="9">
        <f t="shared" si="26"/>
      </c>
      <c r="M102" s="23">
        <f>IF(C102="","",VLOOKUP(C102,nom,10,FALSE))</f>
      </c>
    </row>
    <row r="103" spans="2:13" ht="12.75">
      <c r="B103" s="74">
        <f t="shared" si="20"/>
      </c>
      <c r="C103" s="71"/>
      <c r="D103" s="4">
        <f t="shared" si="10"/>
      </c>
      <c r="E103" s="10">
        <f t="shared" si="11"/>
      </c>
      <c r="F103" s="10">
        <f t="shared" si="12"/>
      </c>
      <c r="G103" s="5">
        <f t="shared" si="21"/>
      </c>
      <c r="H103" s="6">
        <f t="shared" si="22"/>
      </c>
      <c r="I103" s="7">
        <f t="shared" si="23"/>
      </c>
      <c r="J103" s="6">
        <f t="shared" si="24"/>
      </c>
      <c r="K103" s="8">
        <f t="shared" si="25"/>
      </c>
      <c r="L103" s="9">
        <f t="shared" si="26"/>
      </c>
      <c r="M103" s="23">
        <f>IF(C103="","",VLOOKUP(C103,nom,10,FALSE))</f>
      </c>
    </row>
    <row r="104" spans="2:13" ht="12.75">
      <c r="B104" s="74">
        <f t="shared" si="20"/>
      </c>
      <c r="C104" s="71"/>
      <c r="D104" s="4">
        <f t="shared" si="10"/>
      </c>
      <c r="E104" s="10">
        <f t="shared" si="11"/>
      </c>
      <c r="F104" s="10">
        <f t="shared" si="12"/>
      </c>
      <c r="G104" s="5">
        <f t="shared" si="21"/>
      </c>
      <c r="H104" s="6">
        <f t="shared" si="22"/>
      </c>
      <c r="I104" s="7">
        <f t="shared" si="23"/>
      </c>
      <c r="J104" s="6">
        <f t="shared" si="24"/>
      </c>
      <c r="K104" s="8">
        <f t="shared" si="25"/>
      </c>
      <c r="L104" s="9">
        <f t="shared" si="26"/>
      </c>
      <c r="M104" s="23">
        <f>IF(C104="","",VLOOKUP(C104,nom,10,FALSE))</f>
      </c>
    </row>
    <row r="105" spans="2:13" ht="12.75">
      <c r="B105" s="74">
        <f t="shared" si="20"/>
      </c>
      <c r="C105" s="71"/>
      <c r="D105" s="4">
        <f t="shared" si="10"/>
      </c>
      <c r="E105" s="10">
        <f t="shared" si="11"/>
      </c>
      <c r="F105" s="10">
        <f t="shared" si="12"/>
      </c>
      <c r="G105" s="5">
        <f t="shared" si="21"/>
      </c>
      <c r="H105" s="6">
        <f t="shared" si="22"/>
      </c>
      <c r="I105" s="7">
        <f t="shared" si="23"/>
      </c>
      <c r="J105" s="6">
        <f t="shared" si="24"/>
      </c>
      <c r="K105" s="8">
        <f t="shared" si="25"/>
      </c>
      <c r="L105" s="9">
        <f t="shared" si="26"/>
      </c>
      <c r="M105" s="23">
        <f>IF(C105="","",VLOOKUP(C105,nom,10,FALSE))</f>
      </c>
    </row>
    <row r="106" spans="2:13" ht="12.75">
      <c r="B106" s="74">
        <f t="shared" si="20"/>
      </c>
      <c r="C106" s="71"/>
      <c r="D106" s="4">
        <f t="shared" si="10"/>
      </c>
      <c r="E106" s="10">
        <f t="shared" si="11"/>
      </c>
      <c r="F106" s="10">
        <f t="shared" si="12"/>
      </c>
      <c r="G106" s="5">
        <f t="shared" si="21"/>
      </c>
      <c r="H106" s="6">
        <f t="shared" si="22"/>
      </c>
      <c r="I106" s="7">
        <f t="shared" si="23"/>
      </c>
      <c r="J106" s="6">
        <f t="shared" si="24"/>
      </c>
      <c r="K106" s="8">
        <f t="shared" si="25"/>
      </c>
      <c r="L106" s="9">
        <f t="shared" si="26"/>
      </c>
      <c r="M106" s="23">
        <f>IF(C106="","",VLOOKUP(C106,nom,10,FALSE))</f>
      </c>
    </row>
    <row r="107" spans="2:13" ht="12.75">
      <c r="B107" s="74">
        <f t="shared" si="20"/>
      </c>
      <c r="C107" s="71"/>
      <c r="D107" s="4">
        <f t="shared" si="10"/>
      </c>
      <c r="E107" s="10">
        <f t="shared" si="11"/>
      </c>
      <c r="F107" s="10">
        <f t="shared" si="12"/>
      </c>
      <c r="G107" s="5">
        <f t="shared" si="21"/>
      </c>
      <c r="H107" s="6">
        <f t="shared" si="22"/>
      </c>
      <c r="I107" s="7">
        <f t="shared" si="23"/>
      </c>
      <c r="J107" s="6">
        <f t="shared" si="24"/>
      </c>
      <c r="K107" s="8">
        <f t="shared" si="25"/>
      </c>
      <c r="L107" s="9">
        <f t="shared" si="26"/>
      </c>
      <c r="M107" s="23">
        <f>IF(C107="","",VLOOKUP(C107,nom,10,FALSE))</f>
      </c>
    </row>
    <row r="108" spans="2:13" ht="12.75">
      <c r="B108" s="74">
        <f t="shared" si="20"/>
      </c>
      <c r="C108" s="71"/>
      <c r="D108" s="4">
        <f t="shared" si="10"/>
      </c>
      <c r="E108" s="10">
        <f t="shared" si="11"/>
      </c>
      <c r="F108" s="10">
        <f t="shared" si="12"/>
      </c>
      <c r="G108" s="5">
        <f t="shared" si="21"/>
      </c>
      <c r="H108" s="6">
        <f t="shared" si="22"/>
      </c>
      <c r="I108" s="7">
        <f t="shared" si="23"/>
      </c>
      <c r="J108" s="6">
        <f t="shared" si="24"/>
      </c>
      <c r="K108" s="8">
        <f t="shared" si="25"/>
      </c>
      <c r="L108" s="9">
        <f t="shared" si="26"/>
      </c>
      <c r="M108" s="23">
        <f>IF(C108="","",VLOOKUP(C108,nom,10,FALSE))</f>
      </c>
    </row>
    <row r="109" spans="2:13" ht="12.75">
      <c r="B109" s="74">
        <f t="shared" si="20"/>
      </c>
      <c r="C109" s="71"/>
      <c r="D109" s="4">
        <f t="shared" si="10"/>
      </c>
      <c r="E109" s="10">
        <f t="shared" si="11"/>
      </c>
      <c r="F109" s="10">
        <f t="shared" si="12"/>
      </c>
      <c r="G109" s="5">
        <f t="shared" si="21"/>
      </c>
      <c r="H109" s="6">
        <f t="shared" si="22"/>
      </c>
      <c r="I109" s="7">
        <f t="shared" si="23"/>
      </c>
      <c r="J109" s="6">
        <f t="shared" si="24"/>
      </c>
      <c r="K109" s="8">
        <f t="shared" si="25"/>
      </c>
      <c r="L109" s="9">
        <f t="shared" si="26"/>
      </c>
      <c r="M109" s="23">
        <f>IF(C109="","",VLOOKUP(C109,nom,10,FALSE))</f>
      </c>
    </row>
    <row r="110" spans="2:13" ht="12.75">
      <c r="B110" s="74">
        <f t="shared" si="20"/>
      </c>
      <c r="C110" s="71"/>
      <c r="D110" s="4">
        <f t="shared" si="10"/>
      </c>
      <c r="E110" s="10">
        <f t="shared" si="11"/>
      </c>
      <c r="F110" s="10">
        <f t="shared" si="12"/>
      </c>
      <c r="G110" s="5">
        <f t="shared" si="21"/>
      </c>
      <c r="H110" s="6">
        <f t="shared" si="22"/>
      </c>
      <c r="I110" s="7">
        <f t="shared" si="23"/>
      </c>
      <c r="J110" s="6">
        <f t="shared" si="24"/>
      </c>
      <c r="K110" s="8">
        <f t="shared" si="25"/>
      </c>
      <c r="L110" s="9">
        <f t="shared" si="26"/>
      </c>
      <c r="M110" s="23">
        <f>IF(C110="","",VLOOKUP(C110,nom,10,FALSE))</f>
      </c>
    </row>
    <row r="111" spans="2:13" ht="12.75">
      <c r="B111" s="74">
        <f t="shared" si="20"/>
      </c>
      <c r="C111" s="71"/>
      <c r="D111" s="4">
        <f t="shared" si="10"/>
      </c>
      <c r="E111" s="10">
        <f t="shared" si="11"/>
      </c>
      <c r="F111" s="10">
        <f t="shared" si="12"/>
      </c>
      <c r="G111" s="5">
        <f t="shared" si="21"/>
      </c>
      <c r="H111" s="6">
        <f t="shared" si="22"/>
      </c>
      <c r="I111" s="7">
        <f t="shared" si="23"/>
      </c>
      <c r="J111" s="6">
        <f t="shared" si="24"/>
      </c>
      <c r="K111" s="8">
        <f t="shared" si="25"/>
      </c>
      <c r="L111" s="9">
        <f t="shared" si="26"/>
      </c>
      <c r="M111" s="23">
        <f>IF(C111="","",VLOOKUP(C111,nom,10,FALSE))</f>
      </c>
    </row>
    <row r="112" spans="2:13" ht="12.75">
      <c r="B112" s="74">
        <f t="shared" si="20"/>
      </c>
      <c r="C112" s="71"/>
      <c r="D112" s="4">
        <f t="shared" si="10"/>
      </c>
      <c r="E112" s="10">
        <f t="shared" si="11"/>
      </c>
      <c r="F112" s="10">
        <f t="shared" si="12"/>
      </c>
      <c r="G112" s="5">
        <f t="shared" si="21"/>
      </c>
      <c r="H112" s="6">
        <f t="shared" si="22"/>
      </c>
      <c r="I112" s="7">
        <f t="shared" si="23"/>
      </c>
      <c r="J112" s="6">
        <f t="shared" si="24"/>
      </c>
      <c r="K112" s="8">
        <f t="shared" si="25"/>
      </c>
      <c r="L112" s="9">
        <f t="shared" si="26"/>
      </c>
      <c r="M112" s="23">
        <f>IF(C112="","",VLOOKUP(C112,nom,10,FALSE))</f>
      </c>
    </row>
    <row r="113" spans="2:13" ht="12.75">
      <c r="B113" s="74">
        <f t="shared" si="20"/>
      </c>
      <c r="C113" s="71"/>
      <c r="D113" s="4">
        <f t="shared" si="10"/>
      </c>
      <c r="E113" s="10">
        <f t="shared" si="11"/>
      </c>
      <c r="F113" s="10">
        <f t="shared" si="12"/>
      </c>
      <c r="G113" s="5">
        <f t="shared" si="21"/>
      </c>
      <c r="H113" s="6">
        <f t="shared" si="22"/>
      </c>
      <c r="I113" s="7">
        <f t="shared" si="23"/>
      </c>
      <c r="J113" s="6">
        <f t="shared" si="24"/>
      </c>
      <c r="K113" s="8">
        <f t="shared" si="25"/>
      </c>
      <c r="L113" s="9">
        <f t="shared" si="26"/>
      </c>
      <c r="M113" s="23">
        <f>IF(C113="","",VLOOKUP(C113,nom,10,FALSE))</f>
      </c>
    </row>
    <row r="114" spans="2:13" ht="12.75">
      <c r="B114" s="74">
        <f t="shared" si="20"/>
      </c>
      <c r="C114" s="71"/>
      <c r="D114" s="4">
        <f t="shared" si="10"/>
      </c>
      <c r="E114" s="10">
        <f t="shared" si="11"/>
      </c>
      <c r="F114" s="10">
        <f t="shared" si="12"/>
      </c>
      <c r="G114" s="5">
        <f t="shared" si="21"/>
      </c>
      <c r="H114" s="6">
        <f t="shared" si="22"/>
      </c>
      <c r="I114" s="7">
        <f t="shared" si="23"/>
      </c>
      <c r="J114" s="6">
        <f t="shared" si="24"/>
      </c>
      <c r="K114" s="8">
        <f t="shared" si="25"/>
      </c>
      <c r="L114" s="9">
        <f t="shared" si="26"/>
      </c>
      <c r="M114" s="23">
        <f>IF(C114="","",VLOOKUP(C114,nom,10,FALSE))</f>
      </c>
    </row>
    <row r="115" spans="2:13" ht="12.75">
      <c r="B115" s="74">
        <f t="shared" si="20"/>
      </c>
      <c r="C115" s="71"/>
      <c r="D115" s="4">
        <f t="shared" si="10"/>
      </c>
      <c r="E115" s="10">
        <f t="shared" si="11"/>
      </c>
      <c r="F115" s="10">
        <f t="shared" si="12"/>
      </c>
      <c r="G115" s="5">
        <f t="shared" si="21"/>
      </c>
      <c r="H115" s="6">
        <f t="shared" si="22"/>
      </c>
      <c r="I115" s="7">
        <f t="shared" si="23"/>
      </c>
      <c r="J115" s="6">
        <f t="shared" si="24"/>
      </c>
      <c r="K115" s="8">
        <f t="shared" si="25"/>
      </c>
      <c r="L115" s="9">
        <f t="shared" si="26"/>
      </c>
      <c r="M115" s="23">
        <f>IF(C115="","",VLOOKUP(C115,nom,10,FALSE))</f>
      </c>
    </row>
    <row r="116" spans="2:13" ht="12.75">
      <c r="B116" s="74">
        <f t="shared" si="20"/>
      </c>
      <c r="C116" s="71"/>
      <c r="D116" s="4">
        <f t="shared" si="10"/>
      </c>
      <c r="E116" s="10">
        <f t="shared" si="11"/>
      </c>
      <c r="F116" s="10">
        <f t="shared" si="12"/>
      </c>
      <c r="G116" s="5">
        <f t="shared" si="21"/>
      </c>
      <c r="H116" s="6">
        <f t="shared" si="22"/>
      </c>
      <c r="I116" s="7">
        <f t="shared" si="23"/>
      </c>
      <c r="J116" s="6">
        <f t="shared" si="24"/>
      </c>
      <c r="K116" s="8">
        <f t="shared" si="25"/>
      </c>
      <c r="L116" s="9">
        <f t="shared" si="26"/>
      </c>
      <c r="M116" s="23">
        <f>IF(C116="","",VLOOKUP(C116,nom,10,FALSE))</f>
      </c>
    </row>
    <row r="117" spans="2:13" ht="12.75">
      <c r="B117" s="74">
        <f t="shared" si="20"/>
      </c>
      <c r="C117" s="71"/>
      <c r="D117" s="4">
        <f t="shared" si="10"/>
      </c>
      <c r="E117" s="10">
        <f t="shared" si="11"/>
      </c>
      <c r="F117" s="10">
        <f t="shared" si="12"/>
      </c>
      <c r="G117" s="5">
        <f t="shared" si="21"/>
      </c>
      <c r="H117" s="6">
        <f t="shared" si="22"/>
      </c>
      <c r="I117" s="7">
        <f t="shared" si="23"/>
      </c>
      <c r="J117" s="6">
        <f t="shared" si="24"/>
      </c>
      <c r="K117" s="8">
        <f t="shared" si="25"/>
      </c>
      <c r="L117" s="9">
        <f t="shared" si="26"/>
      </c>
      <c r="M117" s="23">
        <f>IF(C117="","",VLOOKUP(C117,nom,10,FALSE))</f>
      </c>
    </row>
    <row r="118" spans="2:13" ht="12.75">
      <c r="B118" s="74">
        <f t="shared" si="20"/>
      </c>
      <c r="C118" s="71"/>
      <c r="D118" s="4">
        <f t="shared" si="10"/>
      </c>
      <c r="E118" s="10">
        <f t="shared" si="11"/>
      </c>
      <c r="F118" s="10">
        <f t="shared" si="12"/>
      </c>
      <c r="G118" s="5">
        <f t="shared" si="21"/>
      </c>
      <c r="H118" s="6">
        <f t="shared" si="22"/>
      </c>
      <c r="I118" s="7">
        <f t="shared" si="23"/>
      </c>
      <c r="J118" s="6">
        <f t="shared" si="24"/>
      </c>
      <c r="K118" s="8">
        <f t="shared" si="25"/>
      </c>
      <c r="L118" s="9">
        <f t="shared" si="26"/>
      </c>
      <c r="M118" s="23">
        <f>IF(C118="","",VLOOKUP(C118,nom,10,FALSE))</f>
      </c>
    </row>
    <row r="119" spans="2:13" ht="12.75">
      <c r="B119" s="74">
        <f t="shared" si="20"/>
      </c>
      <c r="C119" s="71"/>
      <c r="D119" s="4">
        <f t="shared" si="10"/>
      </c>
      <c r="E119" s="10">
        <f t="shared" si="11"/>
      </c>
      <c r="F119" s="10">
        <f t="shared" si="12"/>
      </c>
      <c r="G119" s="5">
        <f t="shared" si="21"/>
      </c>
      <c r="H119" s="6">
        <f t="shared" si="22"/>
      </c>
      <c r="I119" s="7">
        <f t="shared" si="23"/>
      </c>
      <c r="J119" s="6">
        <f t="shared" si="24"/>
      </c>
      <c r="K119" s="8">
        <f t="shared" si="25"/>
      </c>
      <c r="L119" s="9">
        <f t="shared" si="26"/>
      </c>
      <c r="M119" s="23">
        <f>IF(C119="","",VLOOKUP(C119,nom,10,FALSE))</f>
      </c>
    </row>
    <row r="120" spans="2:13" ht="12.75">
      <c r="B120" s="74">
        <f t="shared" si="20"/>
      </c>
      <c r="C120" s="71"/>
      <c r="D120" s="4">
        <f t="shared" si="10"/>
      </c>
      <c r="E120" s="10">
        <f t="shared" si="11"/>
      </c>
      <c r="F120" s="10">
        <f t="shared" si="12"/>
      </c>
      <c r="G120" s="5">
        <f t="shared" si="21"/>
      </c>
      <c r="H120" s="6">
        <f t="shared" si="22"/>
      </c>
      <c r="I120" s="7">
        <f t="shared" si="23"/>
      </c>
      <c r="J120" s="6">
        <f t="shared" si="24"/>
      </c>
      <c r="K120" s="8">
        <f t="shared" si="25"/>
      </c>
      <c r="L120" s="9">
        <f t="shared" si="26"/>
      </c>
      <c r="M120" s="23">
        <f>IF(C120="","",VLOOKUP(C120,nom,10,FALSE))</f>
      </c>
    </row>
    <row r="121" spans="2:13" ht="12.75">
      <c r="B121" s="74">
        <f t="shared" si="20"/>
      </c>
      <c r="C121" s="71"/>
      <c r="D121" s="4">
        <f t="shared" si="10"/>
      </c>
      <c r="E121" s="10">
        <f t="shared" si="11"/>
      </c>
      <c r="F121" s="10">
        <f t="shared" si="12"/>
      </c>
      <c r="G121" s="5">
        <f t="shared" si="21"/>
      </c>
      <c r="H121" s="6">
        <f t="shared" si="22"/>
      </c>
      <c r="I121" s="7">
        <f t="shared" si="23"/>
      </c>
      <c r="J121" s="6">
        <f t="shared" si="24"/>
      </c>
      <c r="K121" s="8">
        <f t="shared" si="25"/>
      </c>
      <c r="L121" s="9">
        <f t="shared" si="26"/>
      </c>
      <c r="M121" s="23">
        <f>IF(C121="","",VLOOKUP(C121,nom,10,FALSE))</f>
      </c>
    </row>
    <row r="122" spans="2:13" ht="12.75">
      <c r="B122" s="74">
        <f t="shared" si="20"/>
      </c>
      <c r="C122" s="71"/>
      <c r="D122" s="4">
        <f t="shared" si="10"/>
      </c>
      <c r="E122" s="10">
        <f t="shared" si="11"/>
      </c>
      <c r="F122" s="10">
        <f t="shared" si="12"/>
      </c>
      <c r="G122" s="5">
        <f t="shared" si="21"/>
      </c>
      <c r="H122" s="6">
        <f t="shared" si="22"/>
      </c>
      <c r="I122" s="7">
        <f t="shared" si="23"/>
      </c>
      <c r="J122" s="6">
        <f t="shared" si="24"/>
      </c>
      <c r="K122" s="8">
        <f t="shared" si="25"/>
      </c>
      <c r="L122" s="9">
        <f t="shared" si="26"/>
      </c>
      <c r="M122" s="23">
        <f>IF(C122="","",VLOOKUP(C122,nom,10,FALSE))</f>
      </c>
    </row>
    <row r="123" spans="2:13" ht="12.75">
      <c r="B123" s="74">
        <f t="shared" si="20"/>
      </c>
      <c r="C123" s="71"/>
      <c r="D123" s="4">
        <f t="shared" si="10"/>
      </c>
      <c r="E123" s="10">
        <f t="shared" si="11"/>
      </c>
      <c r="F123" s="10">
        <f t="shared" si="12"/>
      </c>
      <c r="G123" s="5">
        <f t="shared" si="21"/>
      </c>
      <c r="H123" s="6">
        <f t="shared" si="22"/>
      </c>
      <c r="I123" s="7">
        <f t="shared" si="23"/>
      </c>
      <c r="J123" s="6">
        <f t="shared" si="24"/>
      </c>
      <c r="K123" s="8">
        <f t="shared" si="25"/>
      </c>
      <c r="L123" s="9">
        <f t="shared" si="26"/>
      </c>
      <c r="M123" s="23">
        <f>IF(C123="","",VLOOKUP(C123,nom,10,FALSE))</f>
      </c>
    </row>
    <row r="124" spans="2:13" ht="12.75">
      <c r="B124" s="74">
        <f t="shared" si="20"/>
      </c>
      <c r="C124" s="71"/>
      <c r="D124" s="4">
        <f t="shared" si="10"/>
      </c>
      <c r="E124" s="10">
        <f t="shared" si="11"/>
      </c>
      <c r="F124" s="10">
        <f t="shared" si="12"/>
      </c>
      <c r="G124" s="5">
        <f t="shared" si="21"/>
      </c>
      <c r="H124" s="6">
        <f t="shared" si="22"/>
      </c>
      <c r="I124" s="7">
        <f t="shared" si="23"/>
      </c>
      <c r="J124" s="6">
        <f t="shared" si="24"/>
      </c>
      <c r="K124" s="8">
        <f t="shared" si="25"/>
      </c>
      <c r="L124" s="9">
        <f t="shared" si="26"/>
      </c>
      <c r="M124" s="23">
        <f>IF(C124="","",VLOOKUP(C124,nom,10,FALSE))</f>
      </c>
    </row>
    <row r="125" spans="2:13" ht="12.75">
      <c r="B125" s="74">
        <f t="shared" si="20"/>
      </c>
      <c r="C125" s="71"/>
      <c r="D125" s="4">
        <f t="shared" si="10"/>
      </c>
      <c r="E125" s="10">
        <f t="shared" si="11"/>
      </c>
      <c r="F125" s="10">
        <f t="shared" si="12"/>
      </c>
      <c r="G125" s="5">
        <f t="shared" si="21"/>
      </c>
      <c r="H125" s="6">
        <f t="shared" si="22"/>
      </c>
      <c r="I125" s="7">
        <f t="shared" si="23"/>
      </c>
      <c r="J125" s="6">
        <f t="shared" si="24"/>
      </c>
      <c r="K125" s="8">
        <f t="shared" si="25"/>
      </c>
      <c r="L125" s="9">
        <f t="shared" si="26"/>
      </c>
      <c r="M125" s="23">
        <f>IF(C125="","",VLOOKUP(C125,nom,10,FALSE))</f>
      </c>
    </row>
    <row r="126" spans="2:13" ht="12.75">
      <c r="B126" s="74">
        <f t="shared" si="20"/>
      </c>
      <c r="C126" s="71"/>
      <c r="D126" s="4">
        <f t="shared" si="10"/>
      </c>
      <c r="E126" s="10">
        <f t="shared" si="11"/>
      </c>
      <c r="F126" s="10">
        <f t="shared" si="12"/>
      </c>
      <c r="G126" s="5">
        <f t="shared" si="21"/>
      </c>
      <c r="H126" s="6">
        <f t="shared" si="22"/>
      </c>
      <c r="I126" s="7">
        <f t="shared" si="23"/>
      </c>
      <c r="J126" s="6">
        <f t="shared" si="24"/>
      </c>
      <c r="K126" s="8">
        <f t="shared" si="25"/>
      </c>
      <c r="L126" s="9">
        <f t="shared" si="26"/>
      </c>
      <c r="M126" s="23">
        <f>IF(C126="","",VLOOKUP(C126,nom,10,FALSE))</f>
      </c>
    </row>
    <row r="127" spans="2:13" ht="12.75">
      <c r="B127" s="74">
        <f t="shared" si="20"/>
      </c>
      <c r="C127" s="71"/>
      <c r="D127" s="4">
        <f t="shared" si="10"/>
      </c>
      <c r="E127" s="10">
        <f t="shared" si="11"/>
      </c>
      <c r="F127" s="10">
        <f t="shared" si="12"/>
      </c>
      <c r="G127" s="5">
        <f t="shared" si="21"/>
      </c>
      <c r="H127" s="6">
        <f t="shared" si="22"/>
      </c>
      <c r="I127" s="7">
        <f t="shared" si="23"/>
      </c>
      <c r="J127" s="6">
        <f t="shared" si="24"/>
      </c>
      <c r="K127" s="8">
        <f t="shared" si="25"/>
      </c>
      <c r="L127" s="9">
        <f t="shared" si="26"/>
      </c>
      <c r="M127" s="23">
        <f>IF(C127="","",VLOOKUP(C127,nom,10,FALSE))</f>
      </c>
    </row>
    <row r="128" spans="2:13" ht="12.75">
      <c r="B128" s="74">
        <f t="shared" si="20"/>
      </c>
      <c r="C128" s="71"/>
      <c r="D128" s="4">
        <f t="shared" si="10"/>
      </c>
      <c r="E128" s="10">
        <f t="shared" si="11"/>
      </c>
      <c r="F128" s="10">
        <f t="shared" si="12"/>
      </c>
      <c r="G128" s="5">
        <f t="shared" si="21"/>
      </c>
      <c r="H128" s="6">
        <f t="shared" si="22"/>
      </c>
      <c r="I128" s="7">
        <f t="shared" si="23"/>
      </c>
      <c r="J128" s="6">
        <f t="shared" si="24"/>
      </c>
      <c r="K128" s="8">
        <f t="shared" si="25"/>
      </c>
      <c r="L128" s="9">
        <f t="shared" si="26"/>
      </c>
      <c r="M128" s="23">
        <f>IF(C128="","",VLOOKUP(C128,nom,10,FALSE))</f>
      </c>
    </row>
    <row r="129" spans="2:13" ht="12.75">
      <c r="B129" s="74">
        <f t="shared" si="20"/>
      </c>
      <c r="C129" s="71"/>
      <c r="D129" s="4">
        <f t="shared" si="10"/>
      </c>
      <c r="E129" s="10">
        <f t="shared" si="11"/>
      </c>
      <c r="F129" s="10">
        <f t="shared" si="12"/>
      </c>
      <c r="G129" s="5">
        <f t="shared" si="21"/>
      </c>
      <c r="H129" s="6">
        <f t="shared" si="22"/>
      </c>
      <c r="I129" s="7">
        <f t="shared" si="23"/>
      </c>
      <c r="J129" s="6">
        <f t="shared" si="24"/>
      </c>
      <c r="K129" s="8">
        <f t="shared" si="25"/>
      </c>
      <c r="L129" s="9">
        <f t="shared" si="26"/>
      </c>
      <c r="M129" s="23">
        <f>IF(C129="","",VLOOKUP(C129,nom,10,FALSE))</f>
      </c>
    </row>
    <row r="130" spans="2:13" ht="12.75">
      <c r="B130" s="74">
        <f t="shared" si="20"/>
      </c>
      <c r="C130" s="71"/>
      <c r="D130" s="4">
        <f t="shared" si="10"/>
      </c>
      <c r="E130" s="10">
        <f t="shared" si="11"/>
      </c>
      <c r="F130" s="10">
        <f t="shared" si="12"/>
      </c>
      <c r="G130" s="5">
        <f t="shared" si="21"/>
      </c>
      <c r="H130" s="6">
        <f t="shared" si="22"/>
      </c>
      <c r="I130" s="7">
        <f t="shared" si="23"/>
      </c>
      <c r="J130" s="6">
        <f t="shared" si="24"/>
      </c>
      <c r="K130" s="8">
        <f t="shared" si="25"/>
      </c>
      <c r="L130" s="9">
        <f t="shared" si="26"/>
      </c>
      <c r="M130" s="23">
        <f>IF(C130="","",VLOOKUP(C130,nom,10,FALSE))</f>
      </c>
    </row>
    <row r="131" spans="2:13" ht="12.75">
      <c r="B131" s="74">
        <f t="shared" si="20"/>
      </c>
      <c r="C131" s="71"/>
      <c r="D131" s="4">
        <f t="shared" si="10"/>
      </c>
      <c r="E131" s="10">
        <f t="shared" si="11"/>
      </c>
      <c r="F131" s="10">
        <f t="shared" si="12"/>
      </c>
      <c r="G131" s="5">
        <f t="shared" si="21"/>
      </c>
      <c r="H131" s="6">
        <f t="shared" si="22"/>
      </c>
      <c r="I131" s="7">
        <f t="shared" si="23"/>
      </c>
      <c r="J131" s="6">
        <f t="shared" si="24"/>
      </c>
      <c r="K131" s="8">
        <f t="shared" si="25"/>
      </c>
      <c r="L131" s="9">
        <f t="shared" si="26"/>
      </c>
      <c r="M131" s="23">
        <f>IF(C131="","",VLOOKUP(C131,nom,10,FALSE))</f>
      </c>
    </row>
    <row r="132" spans="2:13" ht="12.75">
      <c r="B132" s="74">
        <f t="shared" si="20"/>
      </c>
      <c r="C132" s="71"/>
      <c r="D132" s="4">
        <f t="shared" si="10"/>
      </c>
      <c r="E132" s="10">
        <f t="shared" si="11"/>
      </c>
      <c r="F132" s="10">
        <f t="shared" si="12"/>
      </c>
      <c r="G132" s="5">
        <f t="shared" si="21"/>
      </c>
      <c r="H132" s="6">
        <f t="shared" si="22"/>
      </c>
      <c r="I132" s="7">
        <f t="shared" si="23"/>
      </c>
      <c r="J132" s="6">
        <f t="shared" si="24"/>
      </c>
      <c r="K132" s="8">
        <f t="shared" si="25"/>
      </c>
      <c r="L132" s="9">
        <f t="shared" si="26"/>
      </c>
      <c r="M132" s="23">
        <f>IF(C132="","",VLOOKUP(C132,nom,10,FALSE))</f>
      </c>
    </row>
    <row r="133" spans="2:13" ht="12.75">
      <c r="B133" s="74">
        <f t="shared" si="20"/>
      </c>
      <c r="C133" s="71"/>
      <c r="D133" s="4">
        <f t="shared" si="10"/>
      </c>
      <c r="E133" s="10">
        <f t="shared" si="11"/>
      </c>
      <c r="F133" s="10">
        <f t="shared" si="12"/>
      </c>
      <c r="G133" s="5">
        <f t="shared" si="21"/>
      </c>
      <c r="H133" s="6">
        <f t="shared" si="22"/>
      </c>
      <c r="I133" s="7">
        <f t="shared" si="23"/>
      </c>
      <c r="J133" s="6">
        <f t="shared" si="24"/>
      </c>
      <c r="K133" s="8">
        <f t="shared" si="25"/>
      </c>
      <c r="L133" s="9">
        <f t="shared" si="26"/>
      </c>
      <c r="M133" s="23">
        <f>IF(C133="","",VLOOKUP(C133,nom,10,FALSE))</f>
      </c>
    </row>
    <row r="134" spans="2:13" ht="12.75">
      <c r="B134" s="74">
        <f t="shared" si="20"/>
      </c>
      <c r="C134" s="71"/>
      <c r="D134" s="4">
        <f t="shared" si="10"/>
      </c>
      <c r="E134" s="10">
        <f t="shared" si="11"/>
      </c>
      <c r="F134" s="10">
        <f t="shared" si="12"/>
      </c>
      <c r="G134" s="5">
        <f t="shared" si="21"/>
      </c>
      <c r="H134" s="6">
        <f t="shared" si="22"/>
      </c>
      <c r="I134" s="7">
        <f t="shared" si="23"/>
      </c>
      <c r="J134" s="6">
        <f t="shared" si="24"/>
      </c>
      <c r="K134" s="8">
        <f t="shared" si="25"/>
      </c>
      <c r="L134" s="9">
        <f t="shared" si="26"/>
      </c>
      <c r="M134" s="23">
        <f>IF(C134="","",VLOOKUP(C134,nom,10,FALSE))</f>
      </c>
    </row>
    <row r="135" spans="2:13" ht="12.75">
      <c r="B135" s="74">
        <f t="shared" si="20"/>
      </c>
      <c r="C135" s="71"/>
      <c r="D135" s="4">
        <f aca="true" t="shared" si="27" ref="D135:D177">IF(C135="","",VLOOKUP(C135,nom,13,FALSE))</f>
      </c>
      <c r="E135" s="10">
        <f aca="true" t="shared" si="28" ref="E135:E177">IF(C135="","",VLOOKUP(C135,nom,8,TRUE))</f>
      </c>
      <c r="F135" s="10">
        <f aca="true" t="shared" si="29" ref="F135:F177">IF(C135="","",VLOOKUP(C135,nom,14,FALSE))</f>
      </c>
      <c r="G135" s="5">
        <f t="shared" si="21"/>
      </c>
      <c r="H135" s="6">
        <f t="shared" si="22"/>
      </c>
      <c r="I135" s="7">
        <f t="shared" si="23"/>
      </c>
      <c r="J135" s="6">
        <f t="shared" si="24"/>
      </c>
      <c r="K135" s="8">
        <f t="shared" si="25"/>
      </c>
      <c r="L135" s="9">
        <f t="shared" si="26"/>
      </c>
      <c r="M135" s="23">
        <f>IF(C135="","",VLOOKUP(C135,nom,10,FALSE))</f>
      </c>
    </row>
    <row r="136" spans="2:13" ht="12.75">
      <c r="B136" s="74">
        <f t="shared" si="20"/>
      </c>
      <c r="C136" s="71"/>
      <c r="D136" s="4">
        <f t="shared" si="27"/>
      </c>
      <c r="E136" s="10">
        <f t="shared" si="28"/>
      </c>
      <c r="F136" s="10">
        <f t="shared" si="29"/>
      </c>
      <c r="G136" s="5">
        <f t="shared" si="21"/>
      </c>
      <c r="H136" s="6">
        <f t="shared" si="22"/>
      </c>
      <c r="I136" s="7">
        <f t="shared" si="23"/>
      </c>
      <c r="J136" s="6">
        <f t="shared" si="24"/>
      </c>
      <c r="K136" s="8">
        <f t="shared" si="25"/>
      </c>
      <c r="L136" s="9">
        <f t="shared" si="26"/>
      </c>
      <c r="M136" s="23">
        <f>IF(C136="","",VLOOKUP(C136,nom,10,FALSE))</f>
      </c>
    </row>
    <row r="137" spans="2:13" ht="12.75">
      <c r="B137" s="74">
        <f t="shared" si="20"/>
      </c>
      <c r="C137" s="71"/>
      <c r="D137" s="4">
        <f t="shared" si="27"/>
      </c>
      <c r="E137" s="10">
        <f t="shared" si="28"/>
      </c>
      <c r="F137" s="10">
        <f t="shared" si="29"/>
      </c>
      <c r="G137" s="5">
        <f t="shared" si="21"/>
      </c>
      <c r="H137" s="6">
        <f t="shared" si="22"/>
      </c>
      <c r="I137" s="7">
        <f t="shared" si="23"/>
      </c>
      <c r="J137" s="6">
        <f t="shared" si="24"/>
      </c>
      <c r="K137" s="8">
        <f t="shared" si="25"/>
      </c>
      <c r="L137" s="9">
        <f t="shared" si="26"/>
      </c>
      <c r="M137" s="23">
        <f>IF(C137="","",VLOOKUP(C137,nom,10,FALSE))</f>
      </c>
    </row>
    <row r="138" spans="2:13" ht="12.75">
      <c r="B138" s="74">
        <f t="shared" si="20"/>
      </c>
      <c r="C138" s="71"/>
      <c r="D138" s="4">
        <f t="shared" si="27"/>
      </c>
      <c r="E138" s="10">
        <f t="shared" si="28"/>
      </c>
      <c r="F138" s="10">
        <f t="shared" si="29"/>
      </c>
      <c r="G138" s="5">
        <f t="shared" si="21"/>
      </c>
      <c r="H138" s="6">
        <f t="shared" si="22"/>
      </c>
      <c r="I138" s="7">
        <f t="shared" si="23"/>
      </c>
      <c r="J138" s="6">
        <f t="shared" si="24"/>
      </c>
      <c r="K138" s="8">
        <f t="shared" si="25"/>
      </c>
      <c r="L138" s="9">
        <f t="shared" si="26"/>
      </c>
      <c r="M138" s="23">
        <f>IF(C138="","",VLOOKUP(C138,nom,10,FALSE))</f>
      </c>
    </row>
    <row r="139" spans="2:13" ht="12.75">
      <c r="B139" s="74">
        <f t="shared" si="20"/>
      </c>
      <c r="C139" s="71"/>
      <c r="D139" s="4">
        <f t="shared" si="27"/>
      </c>
      <c r="E139" s="10">
        <f t="shared" si="28"/>
      </c>
      <c r="F139" s="10">
        <f t="shared" si="29"/>
      </c>
      <c r="G139" s="5">
        <f t="shared" si="21"/>
      </c>
      <c r="H139" s="6">
        <f t="shared" si="22"/>
      </c>
      <c r="I139" s="7">
        <f t="shared" si="23"/>
      </c>
      <c r="J139" s="6">
        <f t="shared" si="24"/>
      </c>
      <c r="K139" s="8">
        <f t="shared" si="25"/>
      </c>
      <c r="L139" s="9">
        <f t="shared" si="26"/>
      </c>
      <c r="M139" s="23">
        <f>IF(C139="","",VLOOKUP(C139,nom,10,FALSE))</f>
      </c>
    </row>
    <row r="140" spans="2:13" ht="12.75">
      <c r="B140" s="74">
        <f t="shared" si="20"/>
      </c>
      <c r="C140" s="71"/>
      <c r="D140" s="4">
        <f t="shared" si="27"/>
      </c>
      <c r="E140" s="10">
        <f t="shared" si="28"/>
      </c>
      <c r="F140" s="10">
        <f t="shared" si="29"/>
      </c>
      <c r="G140" s="5">
        <f t="shared" si="21"/>
      </c>
      <c r="H140" s="6">
        <f t="shared" si="22"/>
      </c>
      <c r="I140" s="7">
        <f t="shared" si="23"/>
      </c>
      <c r="J140" s="6">
        <f t="shared" si="24"/>
      </c>
      <c r="K140" s="8">
        <f t="shared" si="25"/>
      </c>
      <c r="L140" s="9">
        <f t="shared" si="26"/>
      </c>
      <c r="M140" s="23">
        <f>IF(C140="","",VLOOKUP(C140,nom,10,FALSE))</f>
      </c>
    </row>
    <row r="141" spans="2:13" ht="12.75">
      <c r="B141" s="74">
        <f t="shared" si="20"/>
      </c>
      <c r="C141" s="71"/>
      <c r="D141" s="4">
        <f t="shared" si="27"/>
      </c>
      <c r="E141" s="10">
        <f t="shared" si="28"/>
      </c>
      <c r="F141" s="10">
        <f t="shared" si="29"/>
      </c>
      <c r="G141" s="5">
        <f t="shared" si="21"/>
      </c>
      <c r="H141" s="6">
        <f t="shared" si="22"/>
      </c>
      <c r="I141" s="7">
        <f t="shared" si="23"/>
      </c>
      <c r="J141" s="6">
        <f t="shared" si="24"/>
      </c>
      <c r="K141" s="8">
        <f t="shared" si="25"/>
      </c>
      <c r="L141" s="9">
        <f t="shared" si="26"/>
      </c>
      <c r="M141" s="23">
        <f>IF(C141="","",VLOOKUP(C141,nom,10,FALSE))</f>
      </c>
    </row>
    <row r="142" spans="2:13" ht="12.75">
      <c r="B142" s="74">
        <f t="shared" si="20"/>
      </c>
      <c r="C142" s="71"/>
      <c r="D142" s="4">
        <f t="shared" si="27"/>
      </c>
      <c r="E142" s="10">
        <f t="shared" si="28"/>
      </c>
      <c r="F142" s="10">
        <f t="shared" si="29"/>
      </c>
      <c r="G142" s="5">
        <f t="shared" si="21"/>
      </c>
      <c r="H142" s="6">
        <f t="shared" si="22"/>
      </c>
      <c r="I142" s="7">
        <f t="shared" si="23"/>
      </c>
      <c r="J142" s="6">
        <f t="shared" si="24"/>
      </c>
      <c r="K142" s="8">
        <f t="shared" si="25"/>
      </c>
      <c r="L142" s="9">
        <f t="shared" si="26"/>
      </c>
      <c r="M142" s="23">
        <f>IF(C142="","",VLOOKUP(C142,nom,10,FALSE))</f>
      </c>
    </row>
    <row r="143" spans="2:13" ht="12.75">
      <c r="B143" s="74">
        <f t="shared" si="20"/>
      </c>
      <c r="C143" s="71"/>
      <c r="D143" s="4">
        <f t="shared" si="27"/>
      </c>
      <c r="E143" s="10">
        <f t="shared" si="28"/>
      </c>
      <c r="F143" s="10">
        <f t="shared" si="29"/>
      </c>
      <c r="G143" s="5">
        <f t="shared" si="21"/>
      </c>
      <c r="H143" s="6">
        <f t="shared" si="22"/>
      </c>
      <c r="I143" s="7">
        <f t="shared" si="23"/>
      </c>
      <c r="J143" s="6">
        <f t="shared" si="24"/>
      </c>
      <c r="K143" s="8">
        <f t="shared" si="25"/>
      </c>
      <c r="L143" s="9">
        <f t="shared" si="26"/>
      </c>
      <c r="M143" s="23">
        <f>IF(C143="","",VLOOKUP(C143,nom,10,FALSE))</f>
      </c>
    </row>
    <row r="144" spans="2:13" ht="12.75">
      <c r="B144" s="74">
        <f t="shared" si="20"/>
      </c>
      <c r="C144" s="71"/>
      <c r="D144" s="4">
        <f t="shared" si="27"/>
      </c>
      <c r="E144" s="10">
        <f t="shared" si="28"/>
      </c>
      <c r="F144" s="10">
        <f t="shared" si="29"/>
      </c>
      <c r="G144" s="5">
        <f t="shared" si="21"/>
      </c>
      <c r="H144" s="6">
        <f t="shared" si="22"/>
      </c>
      <c r="I144" s="7">
        <f t="shared" si="23"/>
      </c>
      <c r="J144" s="6">
        <f t="shared" si="24"/>
      </c>
      <c r="K144" s="8">
        <f t="shared" si="25"/>
      </c>
      <c r="L144" s="9">
        <f t="shared" si="26"/>
      </c>
      <c r="M144" s="23">
        <f>IF(C144="","",VLOOKUP(C144,nom,10,FALSE))</f>
      </c>
    </row>
    <row r="145" spans="2:13" ht="12.75">
      <c r="B145" s="74">
        <f t="shared" si="20"/>
      </c>
      <c r="C145" s="71"/>
      <c r="D145" s="4">
        <f t="shared" si="27"/>
      </c>
      <c r="E145" s="10">
        <f t="shared" si="28"/>
      </c>
      <c r="F145" s="10">
        <f t="shared" si="29"/>
      </c>
      <c r="G145" s="5">
        <f t="shared" si="21"/>
      </c>
      <c r="H145" s="6">
        <f t="shared" si="22"/>
      </c>
      <c r="I145" s="7">
        <f t="shared" si="23"/>
      </c>
      <c r="J145" s="6">
        <f t="shared" si="24"/>
      </c>
      <c r="K145" s="8">
        <f t="shared" si="25"/>
      </c>
      <c r="L145" s="9">
        <f t="shared" si="26"/>
      </c>
      <c r="M145" s="23">
        <f>IF(C145="","",VLOOKUP(C145,nom,10,FALSE))</f>
      </c>
    </row>
    <row r="146" spans="2:13" ht="12.75">
      <c r="B146" s="74">
        <f t="shared" si="20"/>
      </c>
      <c r="C146" s="71"/>
      <c r="D146" s="4">
        <f t="shared" si="27"/>
      </c>
      <c r="E146" s="10">
        <f t="shared" si="28"/>
      </c>
      <c r="F146" s="10">
        <f t="shared" si="29"/>
      </c>
      <c r="G146" s="5">
        <f t="shared" si="21"/>
      </c>
      <c r="H146" s="6">
        <f t="shared" si="22"/>
      </c>
      <c r="I146" s="7">
        <f t="shared" si="23"/>
      </c>
      <c r="J146" s="6">
        <f t="shared" si="24"/>
      </c>
      <c r="K146" s="8">
        <f t="shared" si="25"/>
      </c>
      <c r="L146" s="9">
        <f t="shared" si="26"/>
      </c>
      <c r="M146" s="23">
        <f>IF(C146="","",VLOOKUP(C146,nom,10,FALSE))</f>
      </c>
    </row>
    <row r="147" spans="2:13" ht="12.75">
      <c r="B147" s="74">
        <f t="shared" si="20"/>
      </c>
      <c r="C147" s="71"/>
      <c r="D147" s="4">
        <f t="shared" si="27"/>
      </c>
      <c r="E147" s="10">
        <f t="shared" si="28"/>
      </c>
      <c r="F147" s="10">
        <f t="shared" si="29"/>
      </c>
      <c r="G147" s="5">
        <f t="shared" si="21"/>
      </c>
      <c r="H147" s="6">
        <f t="shared" si="22"/>
      </c>
      <c r="I147" s="7">
        <f t="shared" si="23"/>
      </c>
      <c r="J147" s="6">
        <f t="shared" si="24"/>
      </c>
      <c r="K147" s="8">
        <f t="shared" si="25"/>
      </c>
      <c r="L147" s="9">
        <f t="shared" si="26"/>
      </c>
      <c r="M147" s="23">
        <f>IF(C147="","",VLOOKUP(C147,nom,10,FALSE))</f>
      </c>
    </row>
    <row r="148" spans="2:13" ht="12.75">
      <c r="B148" s="74">
        <f t="shared" si="20"/>
      </c>
      <c r="C148" s="71"/>
      <c r="D148" s="4">
        <f t="shared" si="27"/>
      </c>
      <c r="E148" s="10">
        <f t="shared" si="28"/>
      </c>
      <c r="F148" s="10">
        <f t="shared" si="29"/>
      </c>
      <c r="G148" s="5">
        <f t="shared" si="21"/>
      </c>
      <c r="H148" s="6">
        <f t="shared" si="22"/>
      </c>
      <c r="I148" s="7">
        <f t="shared" si="23"/>
      </c>
      <c r="J148" s="6">
        <f t="shared" si="24"/>
      </c>
      <c r="K148" s="8">
        <f t="shared" si="25"/>
      </c>
      <c r="L148" s="9">
        <f t="shared" si="26"/>
      </c>
      <c r="M148" s="23">
        <f>IF(C148="","",VLOOKUP(C148,nom,10,FALSE))</f>
      </c>
    </row>
    <row r="149" spans="2:13" ht="12.75">
      <c r="B149" s="74">
        <f t="shared" si="20"/>
      </c>
      <c r="C149" s="71"/>
      <c r="D149" s="4">
        <f t="shared" si="27"/>
      </c>
      <c r="E149" s="10">
        <f t="shared" si="28"/>
      </c>
      <c r="F149" s="10">
        <f t="shared" si="29"/>
      </c>
      <c r="G149" s="5">
        <f t="shared" si="21"/>
      </c>
      <c r="H149" s="6">
        <f t="shared" si="22"/>
      </c>
      <c r="I149" s="7">
        <f t="shared" si="23"/>
      </c>
      <c r="J149" s="6">
        <f t="shared" si="24"/>
      </c>
      <c r="K149" s="8">
        <f t="shared" si="25"/>
      </c>
      <c r="L149" s="9">
        <f t="shared" si="26"/>
      </c>
      <c r="M149" s="23">
        <f>IF(C149="","",VLOOKUP(C149,nom,10,FALSE))</f>
      </c>
    </row>
    <row r="150" spans="2:13" ht="12.75">
      <c r="B150" s="74">
        <f t="shared" si="20"/>
      </c>
      <c r="C150" s="71"/>
      <c r="D150" s="4">
        <f t="shared" si="27"/>
      </c>
      <c r="E150" s="10">
        <f t="shared" si="28"/>
      </c>
      <c r="F150" s="10">
        <f t="shared" si="29"/>
      </c>
      <c r="G150" s="5">
        <f t="shared" si="21"/>
      </c>
      <c r="H150" s="6">
        <f t="shared" si="22"/>
      </c>
      <c r="I150" s="7">
        <f t="shared" si="23"/>
      </c>
      <c r="J150" s="6">
        <f t="shared" si="24"/>
      </c>
      <c r="K150" s="8">
        <f t="shared" si="25"/>
      </c>
      <c r="L150" s="9">
        <f t="shared" si="26"/>
      </c>
      <c r="M150" s="23">
        <f>IF(C150="","",VLOOKUP(C150,nom,10,FALSE))</f>
      </c>
    </row>
    <row r="151" spans="2:13" ht="12.75">
      <c r="B151" s="74">
        <f t="shared" si="20"/>
      </c>
      <c r="C151" s="71"/>
      <c r="D151" s="4">
        <f t="shared" si="27"/>
      </c>
      <c r="E151" s="10">
        <f t="shared" si="28"/>
      </c>
      <c r="F151" s="10">
        <f t="shared" si="29"/>
      </c>
      <c r="G151" s="5">
        <f t="shared" si="21"/>
      </c>
      <c r="H151" s="6">
        <f t="shared" si="22"/>
      </c>
      <c r="I151" s="7">
        <f t="shared" si="23"/>
      </c>
      <c r="J151" s="6">
        <f t="shared" si="24"/>
      </c>
      <c r="K151" s="8">
        <f t="shared" si="25"/>
      </c>
      <c r="L151" s="9">
        <f t="shared" si="26"/>
      </c>
      <c r="M151" s="23">
        <f>IF(C151="","",VLOOKUP(C151,nom,10,FALSE))</f>
      </c>
    </row>
    <row r="152" spans="2:13" ht="12.75">
      <c r="B152" s="74">
        <f t="shared" si="20"/>
      </c>
      <c r="C152" s="71"/>
      <c r="D152" s="4">
        <f t="shared" si="27"/>
      </c>
      <c r="E152" s="10">
        <f t="shared" si="28"/>
      </c>
      <c r="F152" s="10">
        <f t="shared" si="29"/>
      </c>
      <c r="G152" s="5">
        <f t="shared" si="21"/>
      </c>
      <c r="H152" s="6">
        <f t="shared" si="22"/>
      </c>
      <c r="I152" s="7">
        <f t="shared" si="23"/>
      </c>
      <c r="J152" s="6">
        <f t="shared" si="24"/>
      </c>
      <c r="K152" s="8">
        <f t="shared" si="25"/>
      </c>
      <c r="L152" s="9">
        <f t="shared" si="26"/>
      </c>
      <c r="M152" s="23">
        <f>IF(C152="","",VLOOKUP(C152,nom,10,FALSE))</f>
      </c>
    </row>
    <row r="153" spans="2:13" ht="12.75">
      <c r="B153" s="74">
        <f t="shared" si="20"/>
      </c>
      <c r="C153" s="71"/>
      <c r="D153" s="4">
        <f t="shared" si="27"/>
      </c>
      <c r="E153" s="10">
        <f t="shared" si="28"/>
      </c>
      <c r="F153" s="10">
        <f t="shared" si="29"/>
      </c>
      <c r="G153" s="5">
        <f t="shared" si="21"/>
      </c>
      <c r="H153" s="6">
        <f t="shared" si="22"/>
      </c>
      <c r="I153" s="7">
        <f t="shared" si="23"/>
      </c>
      <c r="J153" s="6">
        <f t="shared" si="24"/>
      </c>
      <c r="K153" s="8">
        <f t="shared" si="25"/>
      </c>
      <c r="L153" s="9">
        <f t="shared" si="26"/>
      </c>
      <c r="M153" s="23">
        <f>IF(C153="","",VLOOKUP(C153,nom,10,FALSE))</f>
      </c>
    </row>
    <row r="154" spans="2:13" ht="12.75">
      <c r="B154" s="74">
        <f t="shared" si="20"/>
      </c>
      <c r="C154" s="71"/>
      <c r="D154" s="4">
        <f t="shared" si="27"/>
      </c>
      <c r="E154" s="10">
        <f t="shared" si="28"/>
      </c>
      <c r="F154" s="10">
        <f t="shared" si="29"/>
      </c>
      <c r="G154" s="5">
        <f t="shared" si="21"/>
      </c>
      <c r="H154" s="6">
        <f t="shared" si="22"/>
      </c>
      <c r="I154" s="7">
        <f t="shared" si="23"/>
      </c>
      <c r="J154" s="6">
        <f t="shared" si="24"/>
      </c>
      <c r="K154" s="8">
        <f t="shared" si="25"/>
      </c>
      <c r="L154" s="9">
        <f t="shared" si="26"/>
      </c>
      <c r="M154" s="23">
        <f>IF(C154="","",VLOOKUP(C154,nom,10,FALSE))</f>
      </c>
    </row>
    <row r="155" spans="2:13" ht="12.75">
      <c r="B155" s="74">
        <f t="shared" si="20"/>
      </c>
      <c r="C155" s="71"/>
      <c r="D155" s="4">
        <f t="shared" si="27"/>
      </c>
      <c r="E155" s="10">
        <f t="shared" si="28"/>
      </c>
      <c r="F155" s="10">
        <f t="shared" si="29"/>
      </c>
      <c r="G155" s="5">
        <f t="shared" si="21"/>
      </c>
      <c r="H155" s="6">
        <f t="shared" si="22"/>
      </c>
      <c r="I155" s="7">
        <f t="shared" si="23"/>
      </c>
      <c r="J155" s="6">
        <f t="shared" si="24"/>
      </c>
      <c r="K155" s="8">
        <f t="shared" si="25"/>
      </c>
      <c r="L155" s="9">
        <f t="shared" si="26"/>
      </c>
      <c r="M155" s="23">
        <f>IF(C155="","",VLOOKUP(C155,nom,10,FALSE))</f>
      </c>
    </row>
    <row r="156" spans="2:13" ht="12.75">
      <c r="B156" s="74">
        <f t="shared" si="20"/>
      </c>
      <c r="C156" s="71"/>
      <c r="D156" s="4">
        <f t="shared" si="27"/>
      </c>
      <c r="E156" s="10">
        <f t="shared" si="28"/>
      </c>
      <c r="F156" s="10">
        <f t="shared" si="29"/>
      </c>
      <c r="G156" s="5">
        <f t="shared" si="21"/>
      </c>
      <c r="H156" s="6">
        <f t="shared" si="22"/>
      </c>
      <c r="I156" s="7">
        <f t="shared" si="23"/>
      </c>
      <c r="J156" s="6">
        <f t="shared" si="24"/>
      </c>
      <c r="K156" s="8">
        <f t="shared" si="25"/>
      </c>
      <c r="L156" s="9">
        <f t="shared" si="26"/>
      </c>
      <c r="M156" s="23">
        <f>IF(C156="","",VLOOKUP(C156,nom,10,FALSE))</f>
      </c>
    </row>
    <row r="157" spans="2:13" ht="12.75">
      <c r="B157" s="74">
        <f t="shared" si="20"/>
      </c>
      <c r="C157" s="71"/>
      <c r="D157" s="4">
        <f t="shared" si="27"/>
      </c>
      <c r="E157" s="10">
        <f t="shared" si="28"/>
      </c>
      <c r="F157" s="10">
        <f t="shared" si="29"/>
      </c>
      <c r="G157" s="5">
        <f t="shared" si="21"/>
      </c>
      <c r="H157" s="6">
        <f t="shared" si="22"/>
      </c>
      <c r="I157" s="7">
        <f t="shared" si="23"/>
      </c>
      <c r="J157" s="6">
        <f t="shared" si="24"/>
      </c>
      <c r="K157" s="8">
        <f t="shared" si="25"/>
      </c>
      <c r="L157" s="9">
        <f t="shared" si="26"/>
      </c>
      <c r="M157" s="23">
        <f>IF(C157="","",VLOOKUP(C157,nom,10,FALSE))</f>
      </c>
    </row>
    <row r="158" spans="2:13" ht="12.75">
      <c r="B158" s="74">
        <f t="shared" si="20"/>
      </c>
      <c r="C158" s="71"/>
      <c r="D158" s="4">
        <f t="shared" si="27"/>
      </c>
      <c r="E158" s="10">
        <f t="shared" si="28"/>
      </c>
      <c r="F158" s="10">
        <f t="shared" si="29"/>
      </c>
      <c r="G158" s="5">
        <f t="shared" si="21"/>
      </c>
      <c r="H158" s="6">
        <f t="shared" si="22"/>
      </c>
      <c r="I158" s="7">
        <f t="shared" si="23"/>
      </c>
      <c r="J158" s="6">
        <f t="shared" si="24"/>
      </c>
      <c r="K158" s="8">
        <f t="shared" si="25"/>
      </c>
      <c r="L158" s="9">
        <f t="shared" si="26"/>
      </c>
      <c r="M158" s="23">
        <f>IF(C158="","",VLOOKUP(C158,nom,10,FALSE))</f>
      </c>
    </row>
    <row r="159" spans="2:13" ht="12.75">
      <c r="B159" s="74">
        <f t="shared" si="20"/>
      </c>
      <c r="C159" s="71"/>
      <c r="D159" s="4">
        <f t="shared" si="27"/>
      </c>
      <c r="E159" s="10">
        <f t="shared" si="28"/>
      </c>
      <c r="F159" s="10">
        <f t="shared" si="29"/>
      </c>
      <c r="G159" s="5">
        <f t="shared" si="21"/>
      </c>
      <c r="H159" s="6">
        <f t="shared" si="22"/>
      </c>
      <c r="I159" s="7">
        <f t="shared" si="23"/>
      </c>
      <c r="J159" s="6">
        <f t="shared" si="24"/>
      </c>
      <c r="K159" s="8">
        <f t="shared" si="25"/>
      </c>
      <c r="L159" s="9">
        <f t="shared" si="26"/>
      </c>
      <c r="M159" s="23">
        <f>IF(C159="","",VLOOKUP(C159,nom,10,FALSE))</f>
      </c>
    </row>
    <row r="160" spans="2:13" ht="12.75">
      <c r="B160" s="74">
        <f t="shared" si="20"/>
      </c>
      <c r="C160" s="71"/>
      <c r="D160" s="4">
        <f t="shared" si="27"/>
      </c>
      <c r="E160" s="10">
        <f t="shared" si="28"/>
      </c>
      <c r="F160" s="10">
        <f t="shared" si="29"/>
      </c>
      <c r="G160" s="5">
        <f t="shared" si="21"/>
      </c>
      <c r="H160" s="6">
        <f t="shared" si="22"/>
      </c>
      <c r="I160" s="7">
        <f t="shared" si="23"/>
      </c>
      <c r="J160" s="6">
        <f t="shared" si="24"/>
      </c>
      <c r="K160" s="8">
        <f t="shared" si="25"/>
      </c>
      <c r="L160" s="9">
        <f t="shared" si="26"/>
      </c>
      <c r="M160" s="23">
        <f>IF(C160="","",VLOOKUP(C160,nom,10,FALSE))</f>
      </c>
    </row>
    <row r="161" spans="2:13" ht="12.75">
      <c r="B161" s="74">
        <f aca="true" t="shared" si="30" ref="B161:B177">IF(C161="","",B160+1)</f>
      </c>
      <c r="C161" s="71"/>
      <c r="D161" s="4">
        <f t="shared" si="27"/>
      </c>
      <c r="E161" s="10">
        <f t="shared" si="28"/>
      </c>
      <c r="F161" s="10">
        <f t="shared" si="29"/>
      </c>
      <c r="G161" s="5">
        <f aca="true" t="shared" si="31" ref="G161:G177">IF(C161="","",VLOOKUP(C161,Temps,2,FALSE))</f>
      </c>
      <c r="H161" s="6">
        <f aca="true" t="shared" si="32" ref="H161:H177">IF(C161="","",":")</f>
      </c>
      <c r="I161" s="7">
        <f aca="true" t="shared" si="33" ref="I161:I177">IF(C161="","",VLOOKUP(C161,Temps,3,FALSE))</f>
      </c>
      <c r="J161" s="6">
        <f aca="true" t="shared" si="34" ref="J161:J177">IF(C161="","",":")</f>
      </c>
      <c r="K161" s="8">
        <f aca="true" t="shared" si="35" ref="K161:K177">IF(C161="","",VLOOKUP(C161,Temps,4,FALSE))</f>
      </c>
      <c r="L161" s="9">
        <f aca="true" t="shared" si="36" ref="L161:L177">IF(C161="","",VLOOKUP(C161,Temps,5,FALSE))</f>
      </c>
      <c r="M161" s="23">
        <f>IF(C161="","",VLOOKUP(C161,nom,10,FALSE))</f>
      </c>
    </row>
    <row r="162" spans="2:13" ht="12.75">
      <c r="B162" s="74">
        <f t="shared" si="30"/>
      </c>
      <c r="C162" s="71"/>
      <c r="D162" s="4">
        <f t="shared" si="27"/>
      </c>
      <c r="E162" s="10">
        <f t="shared" si="28"/>
      </c>
      <c r="F162" s="10">
        <f t="shared" si="29"/>
      </c>
      <c r="G162" s="5">
        <f t="shared" si="31"/>
      </c>
      <c r="H162" s="6">
        <f t="shared" si="32"/>
      </c>
      <c r="I162" s="7">
        <f t="shared" si="33"/>
      </c>
      <c r="J162" s="6">
        <f t="shared" si="34"/>
      </c>
      <c r="K162" s="8">
        <f t="shared" si="35"/>
      </c>
      <c r="L162" s="9">
        <f t="shared" si="36"/>
      </c>
      <c r="M162" s="23">
        <f>IF(C162="","",VLOOKUP(C162,nom,10,FALSE))</f>
      </c>
    </row>
    <row r="163" spans="2:13" ht="12.75">
      <c r="B163" s="74">
        <f t="shared" si="30"/>
      </c>
      <c r="C163" s="71"/>
      <c r="D163" s="4">
        <f t="shared" si="27"/>
      </c>
      <c r="E163" s="10">
        <f t="shared" si="28"/>
      </c>
      <c r="F163" s="10">
        <f t="shared" si="29"/>
      </c>
      <c r="G163" s="5">
        <f t="shared" si="31"/>
      </c>
      <c r="H163" s="6">
        <f t="shared" si="32"/>
      </c>
      <c r="I163" s="7">
        <f t="shared" si="33"/>
      </c>
      <c r="J163" s="6">
        <f t="shared" si="34"/>
      </c>
      <c r="K163" s="8">
        <f t="shared" si="35"/>
      </c>
      <c r="L163" s="9">
        <f t="shared" si="36"/>
      </c>
      <c r="M163" s="23">
        <f>IF(C163="","",VLOOKUP(C163,nom,10,FALSE))</f>
      </c>
    </row>
    <row r="164" spans="2:13" ht="12.75">
      <c r="B164" s="74">
        <f t="shared" si="30"/>
      </c>
      <c r="C164" s="71"/>
      <c r="D164" s="4">
        <f t="shared" si="27"/>
      </c>
      <c r="E164" s="10">
        <f t="shared" si="28"/>
      </c>
      <c r="F164" s="10">
        <f t="shared" si="29"/>
      </c>
      <c r="G164" s="5">
        <f t="shared" si="31"/>
      </c>
      <c r="H164" s="6">
        <f t="shared" si="32"/>
      </c>
      <c r="I164" s="7">
        <f t="shared" si="33"/>
      </c>
      <c r="J164" s="6">
        <f t="shared" si="34"/>
      </c>
      <c r="K164" s="8">
        <f t="shared" si="35"/>
      </c>
      <c r="L164" s="9">
        <f t="shared" si="36"/>
      </c>
      <c r="M164" s="23">
        <f>IF(C164="","",VLOOKUP(C164,nom,10,FALSE))</f>
      </c>
    </row>
    <row r="165" spans="2:13" ht="12.75">
      <c r="B165" s="74">
        <f t="shared" si="30"/>
      </c>
      <c r="C165" s="71"/>
      <c r="D165" s="4">
        <f t="shared" si="27"/>
      </c>
      <c r="E165" s="10">
        <f t="shared" si="28"/>
      </c>
      <c r="F165" s="10">
        <f t="shared" si="29"/>
      </c>
      <c r="G165" s="5">
        <f t="shared" si="31"/>
      </c>
      <c r="H165" s="6">
        <f t="shared" si="32"/>
      </c>
      <c r="I165" s="7">
        <f t="shared" si="33"/>
      </c>
      <c r="J165" s="6">
        <f t="shared" si="34"/>
      </c>
      <c r="K165" s="8">
        <f t="shared" si="35"/>
      </c>
      <c r="L165" s="9">
        <f t="shared" si="36"/>
      </c>
      <c r="M165" s="23">
        <f>IF(C165="","",VLOOKUP(C165,nom,10,FALSE))</f>
      </c>
    </row>
    <row r="166" spans="2:13" ht="12.75">
      <c r="B166" s="74">
        <f t="shared" si="30"/>
      </c>
      <c r="C166" s="71"/>
      <c r="D166" s="4">
        <f t="shared" si="27"/>
      </c>
      <c r="E166" s="10">
        <f t="shared" si="28"/>
      </c>
      <c r="F166" s="10">
        <f t="shared" si="29"/>
      </c>
      <c r="G166" s="5">
        <f t="shared" si="31"/>
      </c>
      <c r="H166" s="6">
        <f t="shared" si="32"/>
      </c>
      <c r="I166" s="7">
        <f t="shared" si="33"/>
      </c>
      <c r="J166" s="6">
        <f t="shared" si="34"/>
      </c>
      <c r="K166" s="8">
        <f t="shared" si="35"/>
      </c>
      <c r="L166" s="9">
        <f t="shared" si="36"/>
      </c>
      <c r="M166" s="23">
        <f>IF(C166="","",VLOOKUP(C166,nom,10,FALSE))</f>
      </c>
    </row>
    <row r="167" spans="2:13" ht="12.75">
      <c r="B167" s="74">
        <f t="shared" si="30"/>
      </c>
      <c r="C167" s="71"/>
      <c r="D167" s="4">
        <f t="shared" si="27"/>
      </c>
      <c r="E167" s="10">
        <f t="shared" si="28"/>
      </c>
      <c r="F167" s="10">
        <f t="shared" si="29"/>
      </c>
      <c r="G167" s="5">
        <f t="shared" si="31"/>
      </c>
      <c r="H167" s="6">
        <f t="shared" si="32"/>
      </c>
      <c r="I167" s="7">
        <f t="shared" si="33"/>
      </c>
      <c r="J167" s="6">
        <f t="shared" si="34"/>
      </c>
      <c r="K167" s="8">
        <f t="shared" si="35"/>
      </c>
      <c r="L167" s="9">
        <f t="shared" si="36"/>
      </c>
      <c r="M167" s="23">
        <f>IF(C167="","",VLOOKUP(C167,nom,10,FALSE))</f>
      </c>
    </row>
    <row r="168" spans="2:13" ht="12.75">
      <c r="B168" s="74">
        <f t="shared" si="30"/>
      </c>
      <c r="C168" s="71"/>
      <c r="D168" s="4">
        <f t="shared" si="27"/>
      </c>
      <c r="E168" s="10">
        <f t="shared" si="28"/>
      </c>
      <c r="F168" s="10">
        <f t="shared" si="29"/>
      </c>
      <c r="G168" s="5">
        <f t="shared" si="31"/>
      </c>
      <c r="H168" s="6">
        <f t="shared" si="32"/>
      </c>
      <c r="I168" s="7">
        <f t="shared" si="33"/>
      </c>
      <c r="J168" s="6">
        <f t="shared" si="34"/>
      </c>
      <c r="K168" s="8">
        <f t="shared" si="35"/>
      </c>
      <c r="L168" s="9">
        <f t="shared" si="36"/>
      </c>
      <c r="M168" s="23">
        <f>IF(C168="","",VLOOKUP(C168,nom,10,FALSE))</f>
      </c>
    </row>
    <row r="169" spans="2:13" ht="12.75">
      <c r="B169" s="74">
        <f t="shared" si="30"/>
      </c>
      <c r="C169" s="71"/>
      <c r="D169" s="4">
        <f t="shared" si="27"/>
      </c>
      <c r="E169" s="10">
        <f t="shared" si="28"/>
      </c>
      <c r="F169" s="10">
        <f t="shared" si="29"/>
      </c>
      <c r="G169" s="5">
        <f t="shared" si="31"/>
      </c>
      <c r="H169" s="6">
        <f t="shared" si="32"/>
      </c>
      <c r="I169" s="7">
        <f t="shared" si="33"/>
      </c>
      <c r="J169" s="6">
        <f t="shared" si="34"/>
      </c>
      <c r="K169" s="8">
        <f t="shared" si="35"/>
      </c>
      <c r="L169" s="9">
        <f t="shared" si="36"/>
      </c>
      <c r="M169" s="23">
        <f>IF(C169="","",VLOOKUP(C169,nom,10,FALSE))</f>
      </c>
    </row>
    <row r="170" spans="2:13" ht="12.75">
      <c r="B170" s="74">
        <f t="shared" si="30"/>
      </c>
      <c r="C170" s="71"/>
      <c r="D170" s="4">
        <f t="shared" si="27"/>
      </c>
      <c r="E170" s="10">
        <f t="shared" si="28"/>
      </c>
      <c r="F170" s="10">
        <f t="shared" si="29"/>
      </c>
      <c r="G170" s="5">
        <f t="shared" si="31"/>
      </c>
      <c r="H170" s="6">
        <f t="shared" si="32"/>
      </c>
      <c r="I170" s="7">
        <f t="shared" si="33"/>
      </c>
      <c r="J170" s="6">
        <f t="shared" si="34"/>
      </c>
      <c r="K170" s="8">
        <f t="shared" si="35"/>
      </c>
      <c r="L170" s="9">
        <f t="shared" si="36"/>
      </c>
      <c r="M170" s="23">
        <f>IF(C170="","",VLOOKUP(C170,nom,10,FALSE))</f>
      </c>
    </row>
    <row r="171" spans="2:13" ht="12.75">
      <c r="B171" s="74">
        <f t="shared" si="30"/>
      </c>
      <c r="C171" s="71"/>
      <c r="D171" s="4">
        <f t="shared" si="27"/>
      </c>
      <c r="E171" s="10">
        <f t="shared" si="28"/>
      </c>
      <c r="F171" s="10">
        <f t="shared" si="29"/>
      </c>
      <c r="G171" s="5">
        <f t="shared" si="31"/>
      </c>
      <c r="H171" s="6">
        <f t="shared" si="32"/>
      </c>
      <c r="I171" s="7">
        <f t="shared" si="33"/>
      </c>
      <c r="J171" s="6">
        <f t="shared" si="34"/>
      </c>
      <c r="K171" s="8">
        <f t="shared" si="35"/>
      </c>
      <c r="L171" s="9">
        <f t="shared" si="36"/>
      </c>
      <c r="M171" s="23">
        <f>IF(C171="","",VLOOKUP(C171,nom,10,FALSE))</f>
      </c>
    </row>
    <row r="172" spans="2:13" ht="12.75">
      <c r="B172" s="74">
        <f t="shared" si="30"/>
      </c>
      <c r="C172" s="71"/>
      <c r="D172" s="4">
        <f t="shared" si="27"/>
      </c>
      <c r="E172" s="10">
        <f t="shared" si="28"/>
      </c>
      <c r="F172" s="10">
        <f t="shared" si="29"/>
      </c>
      <c r="G172" s="5">
        <f t="shared" si="31"/>
      </c>
      <c r="H172" s="6">
        <f t="shared" si="32"/>
      </c>
      <c r="I172" s="7">
        <f t="shared" si="33"/>
      </c>
      <c r="J172" s="6">
        <f t="shared" si="34"/>
      </c>
      <c r="K172" s="8">
        <f t="shared" si="35"/>
      </c>
      <c r="L172" s="9">
        <f t="shared" si="36"/>
      </c>
      <c r="M172" s="23">
        <f>IF(C172="","",VLOOKUP(C172,nom,10,FALSE))</f>
      </c>
    </row>
    <row r="173" spans="2:13" ht="12.75">
      <c r="B173" s="74">
        <f t="shared" si="30"/>
      </c>
      <c r="C173" s="71"/>
      <c r="D173" s="4">
        <f t="shared" si="27"/>
      </c>
      <c r="E173" s="10">
        <f t="shared" si="28"/>
      </c>
      <c r="F173" s="10">
        <f t="shared" si="29"/>
      </c>
      <c r="G173" s="5">
        <f t="shared" si="31"/>
      </c>
      <c r="H173" s="6">
        <f t="shared" si="32"/>
      </c>
      <c r="I173" s="7">
        <f t="shared" si="33"/>
      </c>
      <c r="J173" s="6">
        <f t="shared" si="34"/>
      </c>
      <c r="K173" s="8">
        <f t="shared" si="35"/>
      </c>
      <c r="L173" s="9">
        <f t="shared" si="36"/>
      </c>
      <c r="M173" s="23">
        <f>IF(C173="","",VLOOKUP(C173,nom,10,FALSE))</f>
      </c>
    </row>
    <row r="174" spans="2:13" ht="12.75">
      <c r="B174" s="74">
        <f t="shared" si="30"/>
      </c>
      <c r="C174" s="71"/>
      <c r="D174" s="4">
        <f t="shared" si="27"/>
      </c>
      <c r="E174" s="10">
        <f t="shared" si="28"/>
      </c>
      <c r="F174" s="10">
        <f t="shared" si="29"/>
      </c>
      <c r="G174" s="5">
        <f t="shared" si="31"/>
      </c>
      <c r="H174" s="6">
        <f t="shared" si="32"/>
      </c>
      <c r="I174" s="7">
        <f t="shared" si="33"/>
      </c>
      <c r="J174" s="6">
        <f t="shared" si="34"/>
      </c>
      <c r="K174" s="8">
        <f t="shared" si="35"/>
      </c>
      <c r="L174" s="9">
        <f t="shared" si="36"/>
      </c>
      <c r="M174" s="23">
        <f>IF(C174="","",VLOOKUP(C174,nom,10,FALSE))</f>
      </c>
    </row>
    <row r="175" spans="2:13" ht="12.75">
      <c r="B175" s="74">
        <f t="shared" si="30"/>
      </c>
      <c r="C175" s="71"/>
      <c r="D175" s="4">
        <f t="shared" si="27"/>
      </c>
      <c r="E175" s="10">
        <f t="shared" si="28"/>
      </c>
      <c r="F175" s="10">
        <f t="shared" si="29"/>
      </c>
      <c r="G175" s="5">
        <f t="shared" si="31"/>
      </c>
      <c r="H175" s="6">
        <f t="shared" si="32"/>
      </c>
      <c r="I175" s="7">
        <f t="shared" si="33"/>
      </c>
      <c r="J175" s="6">
        <f t="shared" si="34"/>
      </c>
      <c r="K175" s="8">
        <f t="shared" si="35"/>
      </c>
      <c r="L175" s="9">
        <f t="shared" si="36"/>
      </c>
      <c r="M175" s="23">
        <f>IF(C175="","",VLOOKUP(C175,nom,10,FALSE))</f>
      </c>
    </row>
    <row r="176" spans="2:13" ht="12.75">
      <c r="B176" s="74">
        <f t="shared" si="30"/>
      </c>
      <c r="C176" s="71"/>
      <c r="D176" s="4">
        <f t="shared" si="27"/>
      </c>
      <c r="E176" s="10">
        <f t="shared" si="28"/>
      </c>
      <c r="F176" s="10">
        <f t="shared" si="29"/>
      </c>
      <c r="G176" s="5">
        <f t="shared" si="31"/>
      </c>
      <c r="H176" s="6">
        <f t="shared" si="32"/>
      </c>
      <c r="I176" s="7">
        <f t="shared" si="33"/>
      </c>
      <c r="J176" s="6">
        <f t="shared" si="34"/>
      </c>
      <c r="K176" s="8">
        <f t="shared" si="35"/>
      </c>
      <c r="L176" s="9">
        <f t="shared" si="36"/>
      </c>
      <c r="M176" s="23">
        <f>IF(C176="","",VLOOKUP(C176,nom,10,FALSE))</f>
      </c>
    </row>
    <row r="177" spans="2:13" ht="13.5" thickBot="1">
      <c r="B177" s="75">
        <f t="shared" si="30"/>
      </c>
      <c r="C177" s="72"/>
      <c r="D177" s="25">
        <f t="shared" si="27"/>
      </c>
      <c r="E177" s="24">
        <f t="shared" si="28"/>
      </c>
      <c r="F177" s="24">
        <f t="shared" si="29"/>
      </c>
      <c r="G177" s="26">
        <f t="shared" si="31"/>
      </c>
      <c r="H177" s="27">
        <f t="shared" si="32"/>
      </c>
      <c r="I177" s="28">
        <f t="shared" si="33"/>
      </c>
      <c r="J177" s="27">
        <f t="shared" si="34"/>
      </c>
      <c r="K177" s="29">
        <f t="shared" si="35"/>
      </c>
      <c r="L177" s="30">
        <f t="shared" si="36"/>
      </c>
      <c r="M177" s="31">
        <f>IF(C177="","",VLOOKUP(C177,nom,10,FALSE))</f>
      </c>
    </row>
  </sheetData>
  <mergeCells count="3">
    <mergeCell ref="G5:K5"/>
    <mergeCell ref="A2:L2"/>
    <mergeCell ref="A3:L3"/>
  </mergeCells>
  <printOptions/>
  <pageMargins left="0.6" right="0.53" top="0.84" bottom="1" header="0.4921259845" footer="0.4921259845"/>
  <pageSetup horizontalDpi="300" verticalDpi="300" orientation="portrait" paperSize="9" r:id="rId1"/>
  <headerFooter alignWithMargins="0"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26"/>
  <sheetViews>
    <sheetView showGridLines="0" workbookViewId="0" topLeftCell="A1">
      <selection activeCell="D11" sqref="D11"/>
    </sheetView>
  </sheetViews>
  <sheetFormatPr defaultColWidth="11.421875" defaultRowHeight="12.75"/>
  <cols>
    <col min="1" max="1" width="4.140625" style="0" customWidth="1"/>
    <col min="2" max="2" width="7.421875" style="11" customWidth="1"/>
    <col min="3" max="3" width="10.140625" style="11" customWidth="1"/>
    <col min="4" max="4" width="29.7109375" style="3" customWidth="1"/>
    <col min="5" max="5" width="6.140625" style="11" customWidth="1"/>
    <col min="6" max="6" width="6.57421875" style="11" customWidth="1"/>
    <col min="7" max="7" width="2.7109375" style="3" customWidth="1"/>
    <col min="8" max="8" width="0.85546875" style="3" customWidth="1"/>
    <col min="9" max="9" width="2.7109375" style="3" customWidth="1"/>
    <col min="10" max="10" width="0.85546875" style="3" customWidth="1"/>
    <col min="11" max="11" width="2.7109375" style="3" customWidth="1"/>
    <col min="12" max="12" width="12.140625" style="11" customWidth="1"/>
    <col min="13" max="13" width="10.140625" style="11" customWidth="1"/>
  </cols>
  <sheetData>
    <row r="1" ht="26.25" customHeight="1"/>
    <row r="2" spans="1:13" ht="26.25" customHeight="1">
      <c r="A2" s="87" t="str">
        <f>IF(M6="","",VLOOKUP(M6,course,2,FALSE))</f>
        <v>Enfants 3Kms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3"/>
    </row>
    <row r="3" spans="1:13" ht="26.25" customHeight="1">
      <c r="A3" s="88" t="str">
        <f>Course!C12</f>
        <v>Dimanche 1er Mai 2011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2"/>
    </row>
    <row r="4" ht="13.5" thickBot="1"/>
    <row r="5" spans="1:13" s="12" customFormat="1" ht="24" customHeight="1" thickBot="1">
      <c r="A5"/>
      <c r="B5" s="13" t="s">
        <v>36</v>
      </c>
      <c r="C5" s="14" t="s">
        <v>0</v>
      </c>
      <c r="D5" s="13" t="s">
        <v>26</v>
      </c>
      <c r="E5" s="13" t="s">
        <v>37</v>
      </c>
      <c r="F5" s="13" t="s">
        <v>25</v>
      </c>
      <c r="G5" s="84" t="s">
        <v>35</v>
      </c>
      <c r="H5" s="85"/>
      <c r="I5" s="85"/>
      <c r="J5" s="85"/>
      <c r="K5" s="86"/>
      <c r="L5" s="13" t="s">
        <v>33</v>
      </c>
      <c r="M5" s="13" t="s">
        <v>29</v>
      </c>
    </row>
    <row r="6" spans="2:13" ht="12.75">
      <c r="B6" s="73">
        <v>1</v>
      </c>
      <c r="C6" s="48">
        <v>854</v>
      </c>
      <c r="D6" s="16" t="str">
        <f>IF(C6="","",VLOOKUP(C6,nom,13,FALSE))</f>
        <v>GUEROULT Gabrielle</v>
      </c>
      <c r="E6" s="15" t="str">
        <f>IF(C6="","",VLOOKUP(C6,nom,8,TRUE))</f>
        <v>BE</v>
      </c>
      <c r="F6" s="15" t="str">
        <f>IF(C6="","",VLOOKUP(C6,nom,14,FALSE))</f>
        <v>F</v>
      </c>
      <c r="G6" s="17">
        <f aca="true" t="shared" si="0" ref="G6:G37">IF(C6="","",VLOOKUP(C6,Temps,2,FALSE))</f>
        <v>0</v>
      </c>
      <c r="H6" s="18" t="str">
        <f aca="true" t="shared" si="1" ref="H6:H37">IF(C6="","",":")</f>
        <v>:</v>
      </c>
      <c r="I6" s="19">
        <f aca="true" t="shared" si="2" ref="I6:I37">IF(C6="","",VLOOKUP(C6,Temps,3,FALSE))</f>
        <v>8</v>
      </c>
      <c r="J6" s="18" t="str">
        <f aca="true" t="shared" si="3" ref="J6:J37">IF(C6="","",":")</f>
        <v>:</v>
      </c>
      <c r="K6" s="20">
        <f aca="true" t="shared" si="4" ref="K6:K37">IF(C6="","",VLOOKUP(C6,Temps,4,FALSE))</f>
        <v>59</v>
      </c>
      <c r="L6" s="21">
        <f aca="true" t="shared" si="5" ref="L6:L37">IF(C6="","",VLOOKUP(C6,Temps,5,FALSE))</f>
        <v>20.037105751391465</v>
      </c>
      <c r="M6" s="22">
        <f>IF(C6="","",VLOOKUP(C6,nom,10,FALSE))</f>
        <v>3</v>
      </c>
    </row>
    <row r="7" spans="2:13" ht="12.75">
      <c r="B7" s="74">
        <f aca="true" t="shared" si="6" ref="B7:B38">IF(C7="","",B6+1)</f>
        <v>2</v>
      </c>
      <c r="C7" s="48">
        <v>853</v>
      </c>
      <c r="D7" s="4" t="str">
        <f aca="true" t="shared" si="7" ref="D7:D70">IF(C7="","",VLOOKUP(C7,nom,13,FALSE))</f>
        <v>LE STIR Hugo</v>
      </c>
      <c r="E7" s="10" t="str">
        <f aca="true" t="shared" si="8" ref="E7:E12">IF(C7="","",VLOOKUP(C7,nom,8,TRUE))</f>
        <v>BE</v>
      </c>
      <c r="F7" s="10" t="str">
        <f aca="true" t="shared" si="9" ref="F7:F12">IF(C7="","",VLOOKUP(C7,nom,14,FALSE))</f>
        <v>M</v>
      </c>
      <c r="G7" s="5">
        <f t="shared" si="0"/>
        <v>0</v>
      </c>
      <c r="H7" s="6" t="str">
        <f t="shared" si="1"/>
        <v>:</v>
      </c>
      <c r="I7" s="7">
        <f t="shared" si="2"/>
        <v>9</v>
      </c>
      <c r="J7" s="6" t="str">
        <f t="shared" si="3"/>
        <v>:</v>
      </c>
      <c r="K7" s="8">
        <f t="shared" si="4"/>
        <v>6</v>
      </c>
      <c r="L7" s="9">
        <f t="shared" si="5"/>
        <v>19.78021978021978</v>
      </c>
      <c r="M7" s="23">
        <f aca="true" t="shared" si="10" ref="M7:M70">IF(C7="","",VLOOKUP(C7,nom,10,FALSE))</f>
        <v>3</v>
      </c>
    </row>
    <row r="8" spans="2:13" ht="12.75">
      <c r="B8" s="74">
        <f t="shared" si="6"/>
        <v>3</v>
      </c>
      <c r="C8" s="48">
        <v>857</v>
      </c>
      <c r="D8" s="4" t="str">
        <f t="shared" si="7"/>
        <v>MAZENQ Fabien</v>
      </c>
      <c r="E8" s="10" t="str">
        <f t="shared" si="8"/>
        <v>BE</v>
      </c>
      <c r="F8" s="10" t="str">
        <f t="shared" si="9"/>
        <v>M</v>
      </c>
      <c r="G8" s="5">
        <f t="shared" si="0"/>
        <v>0</v>
      </c>
      <c r="H8" s="6" t="str">
        <f t="shared" si="1"/>
        <v>:</v>
      </c>
      <c r="I8" s="7">
        <f t="shared" si="2"/>
        <v>10</v>
      </c>
      <c r="J8" s="6" t="str">
        <f t="shared" si="3"/>
        <v>:</v>
      </c>
      <c r="K8" s="8">
        <f t="shared" si="4"/>
        <v>5</v>
      </c>
      <c r="L8" s="9">
        <f t="shared" si="5"/>
        <v>17.85123966942149</v>
      </c>
      <c r="M8" s="23">
        <f t="shared" si="10"/>
        <v>3</v>
      </c>
    </row>
    <row r="9" spans="2:13" ht="12.75">
      <c r="B9" s="74">
        <f t="shared" si="6"/>
        <v>4</v>
      </c>
      <c r="C9" s="48">
        <v>852</v>
      </c>
      <c r="D9" s="4" t="str">
        <f t="shared" si="7"/>
        <v>ROSSELET Louis</v>
      </c>
      <c r="E9" s="10" t="str">
        <f t="shared" si="8"/>
        <v>BE</v>
      </c>
      <c r="F9" s="10" t="str">
        <f t="shared" si="9"/>
        <v>M</v>
      </c>
      <c r="G9" s="5">
        <f t="shared" si="0"/>
        <v>0</v>
      </c>
      <c r="H9" s="6" t="str">
        <f t="shared" si="1"/>
        <v>:</v>
      </c>
      <c r="I9" s="7">
        <f t="shared" si="2"/>
        <v>10</v>
      </c>
      <c r="J9" s="6" t="str">
        <f t="shared" si="3"/>
        <v>:</v>
      </c>
      <c r="K9" s="8">
        <f t="shared" si="4"/>
        <v>7</v>
      </c>
      <c r="L9" s="9">
        <f t="shared" si="5"/>
        <v>17.792421746293247</v>
      </c>
      <c r="M9" s="23">
        <f t="shared" si="10"/>
        <v>3</v>
      </c>
    </row>
    <row r="10" spans="2:13" ht="12.75">
      <c r="B10" s="74">
        <f t="shared" si="6"/>
        <v>5</v>
      </c>
      <c r="C10" s="48">
        <v>851</v>
      </c>
      <c r="D10" s="4" t="str">
        <f t="shared" si="7"/>
        <v>GABEN Solène</v>
      </c>
      <c r="E10" s="10" t="str">
        <f t="shared" si="8"/>
        <v>BE</v>
      </c>
      <c r="F10" s="10" t="str">
        <f t="shared" si="9"/>
        <v>F</v>
      </c>
      <c r="G10" s="5">
        <f t="shared" si="0"/>
        <v>0</v>
      </c>
      <c r="H10" s="6" t="str">
        <f t="shared" si="1"/>
        <v>:</v>
      </c>
      <c r="I10" s="7">
        <f t="shared" si="2"/>
        <v>11</v>
      </c>
      <c r="J10" s="6" t="str">
        <f t="shared" si="3"/>
        <v>:</v>
      </c>
      <c r="K10" s="8">
        <f t="shared" si="4"/>
        <v>13</v>
      </c>
      <c r="L10" s="9">
        <f t="shared" si="5"/>
        <v>16.047548291233284</v>
      </c>
      <c r="M10" s="23">
        <f t="shared" si="10"/>
        <v>3</v>
      </c>
    </row>
    <row r="11" spans="2:13" ht="12.75">
      <c r="B11" s="74">
        <f t="shared" si="6"/>
        <v>6</v>
      </c>
      <c r="C11" s="48">
        <v>855</v>
      </c>
      <c r="D11" s="4" t="str">
        <f t="shared" si="7"/>
        <v>BAILLY BARTHEZ Timothé</v>
      </c>
      <c r="E11" s="10" t="str">
        <f t="shared" si="8"/>
        <v>BE</v>
      </c>
      <c r="F11" s="10" t="str">
        <f t="shared" si="9"/>
        <v>M</v>
      </c>
      <c r="G11" s="5">
        <f t="shared" si="0"/>
        <v>0</v>
      </c>
      <c r="H11" s="6" t="str">
        <f t="shared" si="1"/>
        <v>:</v>
      </c>
      <c r="I11" s="7">
        <f t="shared" si="2"/>
        <v>11</v>
      </c>
      <c r="J11" s="6" t="str">
        <f t="shared" si="3"/>
        <v>:</v>
      </c>
      <c r="K11" s="8">
        <f t="shared" si="4"/>
        <v>45</v>
      </c>
      <c r="L11" s="9">
        <f t="shared" si="5"/>
        <v>15.319148936170214</v>
      </c>
      <c r="M11" s="23">
        <f t="shared" si="10"/>
        <v>3</v>
      </c>
    </row>
    <row r="12" spans="2:13" ht="12.75">
      <c r="B12" s="74">
        <f t="shared" si="6"/>
        <v>7</v>
      </c>
      <c r="C12" s="48">
        <v>856</v>
      </c>
      <c r="D12" s="4" t="str">
        <f t="shared" si="7"/>
        <v>FUGIT Pascal</v>
      </c>
      <c r="E12" s="10" t="str">
        <f t="shared" si="8"/>
        <v>MI</v>
      </c>
      <c r="F12" s="10" t="str">
        <f t="shared" si="9"/>
        <v>M</v>
      </c>
      <c r="G12" s="5">
        <f t="shared" si="0"/>
        <v>0</v>
      </c>
      <c r="H12" s="6" t="str">
        <f t="shared" si="1"/>
        <v>:</v>
      </c>
      <c r="I12" s="7">
        <f t="shared" si="2"/>
        <v>14</v>
      </c>
      <c r="J12" s="6" t="str">
        <f t="shared" si="3"/>
        <v>:</v>
      </c>
      <c r="K12" s="8">
        <f t="shared" si="4"/>
        <v>53</v>
      </c>
      <c r="L12" s="9">
        <f t="shared" si="5"/>
        <v>12.094064949608063</v>
      </c>
      <c r="M12" s="23">
        <f t="shared" si="10"/>
        <v>3</v>
      </c>
    </row>
    <row r="13" spans="2:13" ht="12.75">
      <c r="B13" s="74">
        <f t="shared" si="6"/>
      </c>
      <c r="C13" s="71"/>
      <c r="D13" s="4">
        <f t="shared" si="7"/>
      </c>
      <c r="E13" s="10">
        <f aca="true" t="shared" si="11" ref="E13:E76">IF(C13="","",VLOOKUP(C13,nom,8,TRUE))</f>
      </c>
      <c r="F13" s="10">
        <f aca="true" t="shared" si="12" ref="F13:F76">IF(C13="","",VLOOKUP(C13,nom,14,FALSE))</f>
      </c>
      <c r="G13" s="5">
        <f t="shared" si="0"/>
      </c>
      <c r="H13" s="6">
        <f t="shared" si="1"/>
      </c>
      <c r="I13" s="7">
        <f t="shared" si="2"/>
      </c>
      <c r="J13" s="6">
        <f t="shared" si="3"/>
      </c>
      <c r="K13" s="8">
        <f t="shared" si="4"/>
      </c>
      <c r="L13" s="9">
        <f t="shared" si="5"/>
      </c>
      <c r="M13" s="23">
        <f t="shared" si="10"/>
      </c>
    </row>
    <row r="14" spans="2:13" ht="12.75">
      <c r="B14" s="74">
        <f t="shared" si="6"/>
      </c>
      <c r="C14" s="71"/>
      <c r="D14" s="4">
        <f t="shared" si="7"/>
      </c>
      <c r="E14" s="10">
        <f t="shared" si="11"/>
      </c>
      <c r="F14" s="10">
        <f t="shared" si="12"/>
      </c>
      <c r="G14" s="5">
        <f t="shared" si="0"/>
      </c>
      <c r="H14" s="6">
        <f t="shared" si="1"/>
      </c>
      <c r="I14" s="7">
        <f t="shared" si="2"/>
      </c>
      <c r="J14" s="6">
        <f t="shared" si="3"/>
      </c>
      <c r="K14" s="8">
        <f t="shared" si="4"/>
      </c>
      <c r="L14" s="9">
        <f t="shared" si="5"/>
      </c>
      <c r="M14" s="23">
        <f t="shared" si="10"/>
      </c>
    </row>
    <row r="15" spans="2:13" ht="12.75">
      <c r="B15" s="74">
        <f t="shared" si="6"/>
      </c>
      <c r="C15" s="71"/>
      <c r="D15" s="4">
        <f t="shared" si="7"/>
      </c>
      <c r="E15" s="10">
        <f t="shared" si="11"/>
      </c>
      <c r="F15" s="10">
        <f t="shared" si="12"/>
      </c>
      <c r="G15" s="5">
        <f t="shared" si="0"/>
      </c>
      <c r="H15" s="6">
        <f t="shared" si="1"/>
      </c>
      <c r="I15" s="7">
        <f t="shared" si="2"/>
      </c>
      <c r="J15" s="6">
        <f t="shared" si="3"/>
      </c>
      <c r="K15" s="8">
        <f t="shared" si="4"/>
      </c>
      <c r="L15" s="9">
        <f t="shared" si="5"/>
      </c>
      <c r="M15" s="23">
        <f t="shared" si="10"/>
      </c>
    </row>
    <row r="16" spans="2:13" ht="12.75">
      <c r="B16" s="74">
        <f t="shared" si="6"/>
      </c>
      <c r="C16" s="71"/>
      <c r="D16" s="4">
        <f t="shared" si="7"/>
      </c>
      <c r="E16" s="10">
        <f t="shared" si="11"/>
      </c>
      <c r="F16" s="10">
        <f t="shared" si="12"/>
      </c>
      <c r="G16" s="5">
        <f t="shared" si="0"/>
      </c>
      <c r="H16" s="6">
        <f t="shared" si="1"/>
      </c>
      <c r="I16" s="7">
        <f t="shared" si="2"/>
      </c>
      <c r="J16" s="6">
        <f t="shared" si="3"/>
      </c>
      <c r="K16" s="8">
        <f t="shared" si="4"/>
      </c>
      <c r="L16" s="9">
        <f t="shared" si="5"/>
      </c>
      <c r="M16" s="23">
        <f t="shared" si="10"/>
      </c>
    </row>
    <row r="17" spans="2:13" ht="12.75">
      <c r="B17" s="74">
        <f t="shared" si="6"/>
      </c>
      <c r="C17" s="71"/>
      <c r="D17" s="4">
        <f t="shared" si="7"/>
      </c>
      <c r="E17" s="10">
        <f t="shared" si="11"/>
      </c>
      <c r="F17" s="10">
        <f t="shared" si="12"/>
      </c>
      <c r="G17" s="5">
        <f t="shared" si="0"/>
      </c>
      <c r="H17" s="6">
        <f t="shared" si="1"/>
      </c>
      <c r="I17" s="7">
        <f t="shared" si="2"/>
      </c>
      <c r="J17" s="6">
        <f t="shared" si="3"/>
      </c>
      <c r="K17" s="8">
        <f t="shared" si="4"/>
      </c>
      <c r="L17" s="9">
        <f t="shared" si="5"/>
      </c>
      <c r="M17" s="23">
        <f t="shared" si="10"/>
      </c>
    </row>
    <row r="18" spans="2:13" ht="12.75">
      <c r="B18" s="74">
        <f t="shared" si="6"/>
      </c>
      <c r="C18" s="71"/>
      <c r="D18" s="4">
        <f t="shared" si="7"/>
      </c>
      <c r="E18" s="10">
        <f t="shared" si="11"/>
      </c>
      <c r="F18" s="10">
        <f t="shared" si="12"/>
      </c>
      <c r="G18" s="5">
        <f t="shared" si="0"/>
      </c>
      <c r="H18" s="6">
        <f t="shared" si="1"/>
      </c>
      <c r="I18" s="7">
        <f t="shared" si="2"/>
      </c>
      <c r="J18" s="6">
        <f t="shared" si="3"/>
      </c>
      <c r="K18" s="8">
        <f t="shared" si="4"/>
      </c>
      <c r="L18" s="9">
        <f t="shared" si="5"/>
      </c>
      <c r="M18" s="23">
        <f t="shared" si="10"/>
      </c>
    </row>
    <row r="19" spans="2:13" ht="12.75">
      <c r="B19" s="74">
        <f t="shared" si="6"/>
      </c>
      <c r="C19" s="71"/>
      <c r="D19" s="4">
        <f t="shared" si="7"/>
      </c>
      <c r="E19" s="10">
        <f t="shared" si="11"/>
      </c>
      <c r="F19" s="10">
        <f t="shared" si="12"/>
      </c>
      <c r="G19" s="5">
        <f t="shared" si="0"/>
      </c>
      <c r="H19" s="6">
        <f t="shared" si="1"/>
      </c>
      <c r="I19" s="7">
        <f t="shared" si="2"/>
      </c>
      <c r="J19" s="6">
        <f t="shared" si="3"/>
      </c>
      <c r="K19" s="8">
        <f t="shared" si="4"/>
      </c>
      <c r="L19" s="9">
        <f t="shared" si="5"/>
      </c>
      <c r="M19" s="23">
        <f t="shared" si="10"/>
      </c>
    </row>
    <row r="20" spans="2:13" ht="12.75">
      <c r="B20" s="74">
        <f t="shared" si="6"/>
      </c>
      <c r="C20" s="71"/>
      <c r="D20" s="4">
        <f t="shared" si="7"/>
      </c>
      <c r="E20" s="10">
        <f t="shared" si="11"/>
      </c>
      <c r="F20" s="10">
        <f t="shared" si="12"/>
      </c>
      <c r="G20" s="5">
        <f t="shared" si="0"/>
      </c>
      <c r="H20" s="6">
        <f t="shared" si="1"/>
      </c>
      <c r="I20" s="7">
        <f t="shared" si="2"/>
      </c>
      <c r="J20" s="6">
        <f t="shared" si="3"/>
      </c>
      <c r="K20" s="8">
        <f t="shared" si="4"/>
      </c>
      <c r="L20" s="9">
        <f t="shared" si="5"/>
      </c>
      <c r="M20" s="23">
        <f t="shared" si="10"/>
      </c>
    </row>
    <row r="21" spans="2:13" ht="12.75">
      <c r="B21" s="74">
        <f t="shared" si="6"/>
      </c>
      <c r="C21" s="71"/>
      <c r="D21" s="4">
        <f t="shared" si="7"/>
      </c>
      <c r="E21" s="10">
        <f t="shared" si="11"/>
      </c>
      <c r="F21" s="10">
        <f t="shared" si="12"/>
      </c>
      <c r="G21" s="5">
        <f t="shared" si="0"/>
      </c>
      <c r="H21" s="6">
        <f t="shared" si="1"/>
      </c>
      <c r="I21" s="7">
        <f t="shared" si="2"/>
      </c>
      <c r="J21" s="6">
        <f t="shared" si="3"/>
      </c>
      <c r="K21" s="8">
        <f t="shared" si="4"/>
      </c>
      <c r="L21" s="9">
        <f t="shared" si="5"/>
      </c>
      <c r="M21" s="23">
        <f t="shared" si="10"/>
      </c>
    </row>
    <row r="22" spans="2:13" ht="12.75">
      <c r="B22" s="74">
        <f t="shared" si="6"/>
      </c>
      <c r="C22" s="71"/>
      <c r="D22" s="4">
        <f t="shared" si="7"/>
      </c>
      <c r="E22" s="10">
        <f t="shared" si="11"/>
      </c>
      <c r="F22" s="10">
        <f t="shared" si="12"/>
      </c>
      <c r="G22" s="5">
        <f t="shared" si="0"/>
      </c>
      <c r="H22" s="6">
        <f t="shared" si="1"/>
      </c>
      <c r="I22" s="7">
        <f t="shared" si="2"/>
      </c>
      <c r="J22" s="6">
        <f t="shared" si="3"/>
      </c>
      <c r="K22" s="8">
        <f t="shared" si="4"/>
      </c>
      <c r="L22" s="9">
        <f t="shared" si="5"/>
      </c>
      <c r="M22" s="23">
        <f t="shared" si="10"/>
      </c>
    </row>
    <row r="23" spans="2:13" ht="12.75">
      <c r="B23" s="74">
        <f t="shared" si="6"/>
      </c>
      <c r="C23" s="71"/>
      <c r="D23" s="4">
        <f t="shared" si="7"/>
      </c>
      <c r="E23" s="10">
        <f t="shared" si="11"/>
      </c>
      <c r="F23" s="10">
        <f t="shared" si="12"/>
      </c>
      <c r="G23" s="5">
        <f t="shared" si="0"/>
      </c>
      <c r="H23" s="6">
        <f t="shared" si="1"/>
      </c>
      <c r="I23" s="7">
        <f t="shared" si="2"/>
      </c>
      <c r="J23" s="6">
        <f t="shared" si="3"/>
      </c>
      <c r="K23" s="8">
        <f t="shared" si="4"/>
      </c>
      <c r="L23" s="9">
        <f t="shared" si="5"/>
      </c>
      <c r="M23" s="23">
        <f t="shared" si="10"/>
      </c>
    </row>
    <row r="24" spans="2:13" ht="12.75">
      <c r="B24" s="74">
        <f t="shared" si="6"/>
      </c>
      <c r="C24" s="71"/>
      <c r="D24" s="4">
        <f t="shared" si="7"/>
      </c>
      <c r="E24" s="10">
        <f t="shared" si="11"/>
      </c>
      <c r="F24" s="10">
        <f t="shared" si="12"/>
      </c>
      <c r="G24" s="5">
        <f t="shared" si="0"/>
      </c>
      <c r="H24" s="6">
        <f t="shared" si="1"/>
      </c>
      <c r="I24" s="7">
        <f t="shared" si="2"/>
      </c>
      <c r="J24" s="6">
        <f t="shared" si="3"/>
      </c>
      <c r="K24" s="8">
        <f t="shared" si="4"/>
      </c>
      <c r="L24" s="9">
        <f t="shared" si="5"/>
      </c>
      <c r="M24" s="23">
        <f t="shared" si="10"/>
      </c>
    </row>
    <row r="25" spans="2:13" ht="12.75">
      <c r="B25" s="74">
        <f t="shared" si="6"/>
      </c>
      <c r="C25" s="71"/>
      <c r="D25" s="4">
        <f t="shared" si="7"/>
      </c>
      <c r="E25" s="10">
        <f t="shared" si="11"/>
      </c>
      <c r="F25" s="10">
        <f t="shared" si="12"/>
      </c>
      <c r="G25" s="5">
        <f t="shared" si="0"/>
      </c>
      <c r="H25" s="6">
        <f t="shared" si="1"/>
      </c>
      <c r="I25" s="7">
        <f t="shared" si="2"/>
      </c>
      <c r="J25" s="6">
        <f t="shared" si="3"/>
      </c>
      <c r="K25" s="8">
        <f t="shared" si="4"/>
      </c>
      <c r="L25" s="9">
        <f t="shared" si="5"/>
      </c>
      <c r="M25" s="23">
        <f t="shared" si="10"/>
      </c>
    </row>
    <row r="26" spans="2:13" ht="12.75">
      <c r="B26" s="74">
        <f t="shared" si="6"/>
      </c>
      <c r="C26" s="71"/>
      <c r="D26" s="4">
        <f t="shared" si="7"/>
      </c>
      <c r="E26" s="10">
        <f t="shared" si="11"/>
      </c>
      <c r="F26" s="10">
        <f t="shared" si="12"/>
      </c>
      <c r="G26" s="5">
        <f t="shared" si="0"/>
      </c>
      <c r="H26" s="6">
        <f t="shared" si="1"/>
      </c>
      <c r="I26" s="7">
        <f t="shared" si="2"/>
      </c>
      <c r="J26" s="6">
        <f t="shared" si="3"/>
      </c>
      <c r="K26" s="8">
        <f t="shared" si="4"/>
      </c>
      <c r="L26" s="9">
        <f t="shared" si="5"/>
      </c>
      <c r="M26" s="23">
        <f t="shared" si="10"/>
      </c>
    </row>
    <row r="27" spans="2:13" ht="12.75">
      <c r="B27" s="74">
        <f t="shared" si="6"/>
      </c>
      <c r="C27" s="71"/>
      <c r="D27" s="4">
        <f t="shared" si="7"/>
      </c>
      <c r="E27" s="10">
        <f t="shared" si="11"/>
      </c>
      <c r="F27" s="10">
        <f t="shared" si="12"/>
      </c>
      <c r="G27" s="5">
        <f t="shared" si="0"/>
      </c>
      <c r="H27" s="6">
        <f t="shared" si="1"/>
      </c>
      <c r="I27" s="7">
        <f t="shared" si="2"/>
      </c>
      <c r="J27" s="6">
        <f t="shared" si="3"/>
      </c>
      <c r="K27" s="8">
        <f t="shared" si="4"/>
      </c>
      <c r="L27" s="9">
        <f t="shared" si="5"/>
      </c>
      <c r="M27" s="23">
        <f t="shared" si="10"/>
      </c>
    </row>
    <row r="28" spans="2:13" ht="12.75">
      <c r="B28" s="74">
        <f t="shared" si="6"/>
      </c>
      <c r="C28" s="71"/>
      <c r="D28" s="4">
        <f t="shared" si="7"/>
      </c>
      <c r="E28" s="10">
        <f t="shared" si="11"/>
      </c>
      <c r="F28" s="10">
        <f t="shared" si="12"/>
      </c>
      <c r="G28" s="5">
        <f t="shared" si="0"/>
      </c>
      <c r="H28" s="6">
        <f t="shared" si="1"/>
      </c>
      <c r="I28" s="7">
        <f t="shared" si="2"/>
      </c>
      <c r="J28" s="6">
        <f t="shared" si="3"/>
      </c>
      <c r="K28" s="8">
        <f t="shared" si="4"/>
      </c>
      <c r="L28" s="9">
        <f t="shared" si="5"/>
      </c>
      <c r="M28" s="23">
        <f t="shared" si="10"/>
      </c>
    </row>
    <row r="29" spans="2:13" ht="12.75">
      <c r="B29" s="74">
        <f t="shared" si="6"/>
      </c>
      <c r="C29" s="71"/>
      <c r="D29" s="4">
        <f t="shared" si="7"/>
      </c>
      <c r="E29" s="10">
        <f t="shared" si="11"/>
      </c>
      <c r="F29" s="10">
        <f t="shared" si="12"/>
      </c>
      <c r="G29" s="5">
        <f t="shared" si="0"/>
      </c>
      <c r="H29" s="6">
        <f t="shared" si="1"/>
      </c>
      <c r="I29" s="7">
        <f t="shared" si="2"/>
      </c>
      <c r="J29" s="6">
        <f t="shared" si="3"/>
      </c>
      <c r="K29" s="8">
        <f t="shared" si="4"/>
      </c>
      <c r="L29" s="9">
        <f t="shared" si="5"/>
      </c>
      <c r="M29" s="23">
        <f t="shared" si="10"/>
      </c>
    </row>
    <row r="30" spans="2:13" ht="12.75">
      <c r="B30" s="74">
        <f t="shared" si="6"/>
      </c>
      <c r="C30" s="71"/>
      <c r="D30" s="4">
        <f t="shared" si="7"/>
      </c>
      <c r="E30" s="10">
        <f t="shared" si="11"/>
      </c>
      <c r="F30" s="10">
        <f t="shared" si="12"/>
      </c>
      <c r="G30" s="5">
        <f t="shared" si="0"/>
      </c>
      <c r="H30" s="6">
        <f t="shared" si="1"/>
      </c>
      <c r="I30" s="7">
        <f t="shared" si="2"/>
      </c>
      <c r="J30" s="6">
        <f t="shared" si="3"/>
      </c>
      <c r="K30" s="8">
        <f t="shared" si="4"/>
      </c>
      <c r="L30" s="9">
        <f t="shared" si="5"/>
      </c>
      <c r="M30" s="23">
        <f t="shared" si="10"/>
      </c>
    </row>
    <row r="31" spans="2:13" ht="12.75">
      <c r="B31" s="74">
        <f t="shared" si="6"/>
      </c>
      <c r="C31" s="71"/>
      <c r="D31" s="4">
        <f t="shared" si="7"/>
      </c>
      <c r="E31" s="10">
        <f t="shared" si="11"/>
      </c>
      <c r="F31" s="10">
        <f t="shared" si="12"/>
      </c>
      <c r="G31" s="5">
        <f t="shared" si="0"/>
      </c>
      <c r="H31" s="6">
        <f t="shared" si="1"/>
      </c>
      <c r="I31" s="7">
        <f t="shared" si="2"/>
      </c>
      <c r="J31" s="6">
        <f t="shared" si="3"/>
      </c>
      <c r="K31" s="8">
        <f t="shared" si="4"/>
      </c>
      <c r="L31" s="9">
        <f t="shared" si="5"/>
      </c>
      <c r="M31" s="23">
        <f t="shared" si="10"/>
      </c>
    </row>
    <row r="32" spans="2:13" ht="12.75">
      <c r="B32" s="74">
        <f t="shared" si="6"/>
      </c>
      <c r="C32" s="71"/>
      <c r="D32" s="4">
        <f t="shared" si="7"/>
      </c>
      <c r="E32" s="10">
        <f t="shared" si="11"/>
      </c>
      <c r="F32" s="10">
        <f t="shared" si="12"/>
      </c>
      <c r="G32" s="5">
        <f t="shared" si="0"/>
      </c>
      <c r="H32" s="6">
        <f t="shared" si="1"/>
      </c>
      <c r="I32" s="7">
        <f t="shared" si="2"/>
      </c>
      <c r="J32" s="6">
        <f t="shared" si="3"/>
      </c>
      <c r="K32" s="8">
        <f t="shared" si="4"/>
      </c>
      <c r="L32" s="9">
        <f t="shared" si="5"/>
      </c>
      <c r="M32" s="23">
        <f t="shared" si="10"/>
      </c>
    </row>
    <row r="33" spans="2:13" ht="12.75">
      <c r="B33" s="74">
        <f t="shared" si="6"/>
      </c>
      <c r="C33" s="71"/>
      <c r="D33" s="4">
        <f t="shared" si="7"/>
      </c>
      <c r="E33" s="10">
        <f t="shared" si="11"/>
      </c>
      <c r="F33" s="10">
        <f t="shared" si="12"/>
      </c>
      <c r="G33" s="5">
        <f t="shared" si="0"/>
      </c>
      <c r="H33" s="6">
        <f t="shared" si="1"/>
      </c>
      <c r="I33" s="7">
        <f t="shared" si="2"/>
      </c>
      <c r="J33" s="6">
        <f t="shared" si="3"/>
      </c>
      <c r="K33" s="8">
        <f t="shared" si="4"/>
      </c>
      <c r="L33" s="9">
        <f t="shared" si="5"/>
      </c>
      <c r="M33" s="23">
        <f t="shared" si="10"/>
      </c>
    </row>
    <row r="34" spans="2:13" ht="12.75">
      <c r="B34" s="74">
        <f t="shared" si="6"/>
      </c>
      <c r="C34" s="71"/>
      <c r="D34" s="4">
        <f t="shared" si="7"/>
      </c>
      <c r="E34" s="10">
        <f t="shared" si="11"/>
      </c>
      <c r="F34" s="10">
        <f t="shared" si="12"/>
      </c>
      <c r="G34" s="5">
        <f t="shared" si="0"/>
      </c>
      <c r="H34" s="6">
        <f t="shared" si="1"/>
      </c>
      <c r="I34" s="7">
        <f t="shared" si="2"/>
      </c>
      <c r="J34" s="6">
        <f t="shared" si="3"/>
      </c>
      <c r="K34" s="8">
        <f t="shared" si="4"/>
      </c>
      <c r="L34" s="9">
        <f t="shared" si="5"/>
      </c>
      <c r="M34" s="23">
        <f t="shared" si="10"/>
      </c>
    </row>
    <row r="35" spans="2:13" ht="12.75">
      <c r="B35" s="74">
        <f t="shared" si="6"/>
      </c>
      <c r="C35" s="71"/>
      <c r="D35" s="4">
        <f t="shared" si="7"/>
      </c>
      <c r="E35" s="10">
        <f t="shared" si="11"/>
      </c>
      <c r="F35" s="10">
        <f t="shared" si="12"/>
      </c>
      <c r="G35" s="5">
        <f t="shared" si="0"/>
      </c>
      <c r="H35" s="6">
        <f t="shared" si="1"/>
      </c>
      <c r="I35" s="7">
        <f t="shared" si="2"/>
      </c>
      <c r="J35" s="6">
        <f t="shared" si="3"/>
      </c>
      <c r="K35" s="8">
        <f t="shared" si="4"/>
      </c>
      <c r="L35" s="9">
        <f t="shared" si="5"/>
      </c>
      <c r="M35" s="23">
        <f t="shared" si="10"/>
      </c>
    </row>
    <row r="36" spans="2:13" ht="12.75">
      <c r="B36" s="74">
        <f t="shared" si="6"/>
      </c>
      <c r="C36" s="71"/>
      <c r="D36" s="4">
        <f t="shared" si="7"/>
      </c>
      <c r="E36" s="10">
        <f t="shared" si="11"/>
      </c>
      <c r="F36" s="10">
        <f t="shared" si="12"/>
      </c>
      <c r="G36" s="5">
        <f t="shared" si="0"/>
      </c>
      <c r="H36" s="6">
        <f t="shared" si="1"/>
      </c>
      <c r="I36" s="7">
        <f t="shared" si="2"/>
      </c>
      <c r="J36" s="6">
        <f t="shared" si="3"/>
      </c>
      <c r="K36" s="8">
        <f t="shared" si="4"/>
      </c>
      <c r="L36" s="9">
        <f t="shared" si="5"/>
      </c>
      <c r="M36" s="23">
        <f t="shared" si="10"/>
      </c>
    </row>
    <row r="37" spans="2:13" ht="12.75">
      <c r="B37" s="74">
        <f t="shared" si="6"/>
      </c>
      <c r="C37" s="71"/>
      <c r="D37" s="4">
        <f t="shared" si="7"/>
      </c>
      <c r="E37" s="10">
        <f t="shared" si="11"/>
      </c>
      <c r="F37" s="10">
        <f t="shared" si="12"/>
      </c>
      <c r="G37" s="5">
        <f t="shared" si="0"/>
      </c>
      <c r="H37" s="6">
        <f t="shared" si="1"/>
      </c>
      <c r="I37" s="7">
        <f t="shared" si="2"/>
      </c>
      <c r="J37" s="6">
        <f t="shared" si="3"/>
      </c>
      <c r="K37" s="8">
        <f t="shared" si="4"/>
      </c>
      <c r="L37" s="9">
        <f t="shared" si="5"/>
      </c>
      <c r="M37" s="23">
        <f t="shared" si="10"/>
      </c>
    </row>
    <row r="38" spans="2:13" ht="12.75">
      <c r="B38" s="74">
        <f t="shared" si="6"/>
      </c>
      <c r="C38" s="71"/>
      <c r="D38" s="4">
        <f t="shared" si="7"/>
      </c>
      <c r="E38" s="10">
        <f t="shared" si="11"/>
      </c>
      <c r="F38" s="10">
        <f t="shared" si="12"/>
      </c>
      <c r="G38" s="5">
        <f aca="true" t="shared" si="13" ref="G38:G69">IF(C38="","",VLOOKUP(C38,Temps,2,FALSE))</f>
      </c>
      <c r="H38" s="6">
        <f aca="true" t="shared" si="14" ref="H38:H69">IF(C38="","",":")</f>
      </c>
      <c r="I38" s="7">
        <f aca="true" t="shared" si="15" ref="I38:I69">IF(C38="","",VLOOKUP(C38,Temps,3,FALSE))</f>
      </c>
      <c r="J38" s="6">
        <f aca="true" t="shared" si="16" ref="J38:J69">IF(C38="","",":")</f>
      </c>
      <c r="K38" s="8">
        <f aca="true" t="shared" si="17" ref="K38:K69">IF(C38="","",VLOOKUP(C38,Temps,4,FALSE))</f>
      </c>
      <c r="L38" s="9">
        <f aca="true" t="shared" si="18" ref="L38:L69">IF(C38="","",VLOOKUP(C38,Temps,5,FALSE))</f>
      </c>
      <c r="M38" s="23">
        <f t="shared" si="10"/>
      </c>
    </row>
    <row r="39" spans="2:13" ht="12.75">
      <c r="B39" s="74">
        <f aca="true" t="shared" si="19" ref="B39:B70">IF(C39="","",B38+1)</f>
      </c>
      <c r="C39" s="71"/>
      <c r="D39" s="4">
        <f t="shared" si="7"/>
      </c>
      <c r="E39" s="10">
        <f t="shared" si="11"/>
      </c>
      <c r="F39" s="10">
        <f t="shared" si="12"/>
      </c>
      <c r="G39" s="5">
        <f t="shared" si="13"/>
      </c>
      <c r="H39" s="6">
        <f t="shared" si="14"/>
      </c>
      <c r="I39" s="7">
        <f t="shared" si="15"/>
      </c>
      <c r="J39" s="6">
        <f t="shared" si="16"/>
      </c>
      <c r="K39" s="8">
        <f t="shared" si="17"/>
      </c>
      <c r="L39" s="9">
        <f t="shared" si="18"/>
      </c>
      <c r="M39" s="23">
        <f t="shared" si="10"/>
      </c>
    </row>
    <row r="40" spans="2:13" ht="12.75">
      <c r="B40" s="74">
        <f t="shared" si="19"/>
      </c>
      <c r="C40" s="71"/>
      <c r="D40" s="4">
        <f t="shared" si="7"/>
      </c>
      <c r="E40" s="10">
        <f t="shared" si="11"/>
      </c>
      <c r="F40" s="10">
        <f t="shared" si="12"/>
      </c>
      <c r="G40" s="5">
        <f t="shared" si="13"/>
      </c>
      <c r="H40" s="6">
        <f t="shared" si="14"/>
      </c>
      <c r="I40" s="7">
        <f t="shared" si="15"/>
      </c>
      <c r="J40" s="6">
        <f t="shared" si="16"/>
      </c>
      <c r="K40" s="8">
        <f t="shared" si="17"/>
      </c>
      <c r="L40" s="9">
        <f t="shared" si="18"/>
      </c>
      <c r="M40" s="23">
        <f t="shared" si="10"/>
      </c>
    </row>
    <row r="41" spans="2:13" ht="12.75">
      <c r="B41" s="74">
        <f t="shared" si="19"/>
      </c>
      <c r="C41" s="71"/>
      <c r="D41" s="4">
        <f t="shared" si="7"/>
      </c>
      <c r="E41" s="10">
        <f t="shared" si="11"/>
      </c>
      <c r="F41" s="10">
        <f t="shared" si="12"/>
      </c>
      <c r="G41" s="5">
        <f t="shared" si="13"/>
      </c>
      <c r="H41" s="6">
        <f t="shared" si="14"/>
      </c>
      <c r="I41" s="7">
        <f t="shared" si="15"/>
      </c>
      <c r="J41" s="6">
        <f t="shared" si="16"/>
      </c>
      <c r="K41" s="8">
        <f t="shared" si="17"/>
      </c>
      <c r="L41" s="9">
        <f t="shared" si="18"/>
      </c>
      <c r="M41" s="23">
        <f t="shared" si="10"/>
      </c>
    </row>
    <row r="42" spans="2:13" ht="12.75">
      <c r="B42" s="74">
        <f t="shared" si="19"/>
      </c>
      <c r="C42" s="71"/>
      <c r="D42" s="4">
        <f t="shared" si="7"/>
      </c>
      <c r="E42" s="10">
        <f t="shared" si="11"/>
      </c>
      <c r="F42" s="10">
        <f t="shared" si="12"/>
      </c>
      <c r="G42" s="5">
        <f t="shared" si="13"/>
      </c>
      <c r="H42" s="6">
        <f t="shared" si="14"/>
      </c>
      <c r="I42" s="7">
        <f t="shared" si="15"/>
      </c>
      <c r="J42" s="6">
        <f t="shared" si="16"/>
      </c>
      <c r="K42" s="8">
        <f t="shared" si="17"/>
      </c>
      <c r="L42" s="9">
        <f t="shared" si="18"/>
      </c>
      <c r="M42" s="23">
        <f t="shared" si="10"/>
      </c>
    </row>
    <row r="43" spans="2:13" ht="12.75">
      <c r="B43" s="74">
        <f t="shared" si="19"/>
      </c>
      <c r="C43" s="71"/>
      <c r="D43" s="4">
        <f t="shared" si="7"/>
      </c>
      <c r="E43" s="10">
        <f t="shared" si="11"/>
      </c>
      <c r="F43" s="10">
        <f t="shared" si="12"/>
      </c>
      <c r="G43" s="5">
        <f t="shared" si="13"/>
      </c>
      <c r="H43" s="6">
        <f t="shared" si="14"/>
      </c>
      <c r="I43" s="7">
        <f t="shared" si="15"/>
      </c>
      <c r="J43" s="6">
        <f t="shared" si="16"/>
      </c>
      <c r="K43" s="8">
        <f t="shared" si="17"/>
      </c>
      <c r="L43" s="9">
        <f t="shared" si="18"/>
      </c>
      <c r="M43" s="23">
        <f t="shared" si="10"/>
      </c>
    </row>
    <row r="44" spans="2:13" ht="12.75">
      <c r="B44" s="74">
        <f t="shared" si="19"/>
      </c>
      <c r="C44" s="71"/>
      <c r="D44" s="4">
        <f t="shared" si="7"/>
      </c>
      <c r="E44" s="10">
        <f t="shared" si="11"/>
      </c>
      <c r="F44" s="10">
        <f t="shared" si="12"/>
      </c>
      <c r="G44" s="5">
        <f t="shared" si="13"/>
      </c>
      <c r="H44" s="6">
        <f t="shared" si="14"/>
      </c>
      <c r="I44" s="7">
        <f t="shared" si="15"/>
      </c>
      <c r="J44" s="6">
        <f t="shared" si="16"/>
      </c>
      <c r="K44" s="8">
        <f t="shared" si="17"/>
      </c>
      <c r="L44" s="9">
        <f t="shared" si="18"/>
      </c>
      <c r="M44" s="23">
        <f t="shared" si="10"/>
      </c>
    </row>
    <row r="45" spans="2:13" ht="12.75">
      <c r="B45" s="74">
        <f t="shared" si="19"/>
      </c>
      <c r="C45" s="71"/>
      <c r="D45" s="4">
        <f t="shared" si="7"/>
      </c>
      <c r="E45" s="10">
        <f t="shared" si="11"/>
      </c>
      <c r="F45" s="10">
        <f t="shared" si="12"/>
      </c>
      <c r="G45" s="5">
        <f t="shared" si="13"/>
      </c>
      <c r="H45" s="6">
        <f t="shared" si="14"/>
      </c>
      <c r="I45" s="7">
        <f t="shared" si="15"/>
      </c>
      <c r="J45" s="6">
        <f t="shared" si="16"/>
      </c>
      <c r="K45" s="8">
        <f t="shared" si="17"/>
      </c>
      <c r="L45" s="9">
        <f t="shared" si="18"/>
      </c>
      <c r="M45" s="23">
        <f t="shared" si="10"/>
      </c>
    </row>
    <row r="46" spans="2:13" ht="12.75">
      <c r="B46" s="74">
        <f t="shared" si="19"/>
      </c>
      <c r="C46" s="71"/>
      <c r="D46" s="4">
        <f t="shared" si="7"/>
      </c>
      <c r="E46" s="10">
        <f t="shared" si="11"/>
      </c>
      <c r="F46" s="10">
        <f t="shared" si="12"/>
      </c>
      <c r="G46" s="5">
        <f t="shared" si="13"/>
      </c>
      <c r="H46" s="6">
        <f t="shared" si="14"/>
      </c>
      <c r="I46" s="7">
        <f t="shared" si="15"/>
      </c>
      <c r="J46" s="6">
        <f t="shared" si="16"/>
      </c>
      <c r="K46" s="8">
        <f t="shared" si="17"/>
      </c>
      <c r="L46" s="9">
        <f t="shared" si="18"/>
      </c>
      <c r="M46" s="23">
        <f t="shared" si="10"/>
      </c>
    </row>
    <row r="47" spans="2:13" ht="12.75">
      <c r="B47" s="74">
        <f t="shared" si="19"/>
      </c>
      <c r="C47" s="71"/>
      <c r="D47" s="4">
        <f t="shared" si="7"/>
      </c>
      <c r="E47" s="10">
        <f t="shared" si="11"/>
      </c>
      <c r="F47" s="10">
        <f t="shared" si="12"/>
      </c>
      <c r="G47" s="5">
        <f t="shared" si="13"/>
      </c>
      <c r="H47" s="6">
        <f t="shared" si="14"/>
      </c>
      <c r="I47" s="7">
        <f t="shared" si="15"/>
      </c>
      <c r="J47" s="6">
        <f t="shared" si="16"/>
      </c>
      <c r="K47" s="8">
        <f t="shared" si="17"/>
      </c>
      <c r="L47" s="9">
        <f t="shared" si="18"/>
      </c>
      <c r="M47" s="23">
        <f t="shared" si="10"/>
      </c>
    </row>
    <row r="48" spans="2:13" ht="12.75">
      <c r="B48" s="74">
        <f t="shared" si="19"/>
      </c>
      <c r="C48" s="71"/>
      <c r="D48" s="4">
        <f t="shared" si="7"/>
      </c>
      <c r="E48" s="10">
        <f t="shared" si="11"/>
      </c>
      <c r="F48" s="10">
        <f t="shared" si="12"/>
      </c>
      <c r="G48" s="5">
        <f t="shared" si="13"/>
      </c>
      <c r="H48" s="6">
        <f t="shared" si="14"/>
      </c>
      <c r="I48" s="7">
        <f t="shared" si="15"/>
      </c>
      <c r="J48" s="6">
        <f t="shared" si="16"/>
      </c>
      <c r="K48" s="8">
        <f t="shared" si="17"/>
      </c>
      <c r="L48" s="9">
        <f t="shared" si="18"/>
      </c>
      <c r="M48" s="23">
        <f t="shared" si="10"/>
      </c>
    </row>
    <row r="49" spans="2:13" ht="12.75">
      <c r="B49" s="74">
        <f t="shared" si="19"/>
      </c>
      <c r="C49" s="71"/>
      <c r="D49" s="4">
        <f t="shared" si="7"/>
      </c>
      <c r="E49" s="10">
        <f t="shared" si="11"/>
      </c>
      <c r="F49" s="10">
        <f t="shared" si="12"/>
      </c>
      <c r="G49" s="5">
        <f t="shared" si="13"/>
      </c>
      <c r="H49" s="6">
        <f t="shared" si="14"/>
      </c>
      <c r="I49" s="7">
        <f t="shared" si="15"/>
      </c>
      <c r="J49" s="6">
        <f t="shared" si="16"/>
      </c>
      <c r="K49" s="8">
        <f t="shared" si="17"/>
      </c>
      <c r="L49" s="9">
        <f t="shared" si="18"/>
      </c>
      <c r="M49" s="23">
        <f t="shared" si="10"/>
      </c>
    </row>
    <row r="50" spans="2:13" ht="12.75">
      <c r="B50" s="74">
        <f t="shared" si="19"/>
      </c>
      <c r="C50" s="71"/>
      <c r="D50" s="4">
        <f t="shared" si="7"/>
      </c>
      <c r="E50" s="10">
        <f t="shared" si="11"/>
      </c>
      <c r="F50" s="10">
        <f t="shared" si="12"/>
      </c>
      <c r="G50" s="5">
        <f t="shared" si="13"/>
      </c>
      <c r="H50" s="6">
        <f t="shared" si="14"/>
      </c>
      <c r="I50" s="7">
        <f t="shared" si="15"/>
      </c>
      <c r="J50" s="6">
        <f t="shared" si="16"/>
      </c>
      <c r="K50" s="8">
        <f t="shared" si="17"/>
      </c>
      <c r="L50" s="9">
        <f t="shared" si="18"/>
      </c>
      <c r="M50" s="23">
        <f t="shared" si="10"/>
      </c>
    </row>
    <row r="51" spans="2:13" ht="12.75">
      <c r="B51" s="74">
        <f t="shared" si="19"/>
      </c>
      <c r="C51" s="71"/>
      <c r="D51" s="4">
        <f t="shared" si="7"/>
      </c>
      <c r="E51" s="10">
        <f t="shared" si="11"/>
      </c>
      <c r="F51" s="10">
        <f t="shared" si="12"/>
      </c>
      <c r="G51" s="5">
        <f t="shared" si="13"/>
      </c>
      <c r="H51" s="6">
        <f t="shared" si="14"/>
      </c>
      <c r="I51" s="7">
        <f t="shared" si="15"/>
      </c>
      <c r="J51" s="6">
        <f t="shared" si="16"/>
      </c>
      <c r="K51" s="8">
        <f t="shared" si="17"/>
      </c>
      <c r="L51" s="9">
        <f t="shared" si="18"/>
      </c>
      <c r="M51" s="23">
        <f t="shared" si="10"/>
      </c>
    </row>
    <row r="52" spans="2:13" ht="12.75">
      <c r="B52" s="74">
        <f t="shared" si="19"/>
      </c>
      <c r="C52" s="71"/>
      <c r="D52" s="4">
        <f t="shared" si="7"/>
      </c>
      <c r="E52" s="10">
        <f t="shared" si="11"/>
      </c>
      <c r="F52" s="10">
        <f t="shared" si="12"/>
      </c>
      <c r="G52" s="5">
        <f t="shared" si="13"/>
      </c>
      <c r="H52" s="6">
        <f t="shared" si="14"/>
      </c>
      <c r="I52" s="7">
        <f t="shared" si="15"/>
      </c>
      <c r="J52" s="6">
        <f t="shared" si="16"/>
      </c>
      <c r="K52" s="8">
        <f t="shared" si="17"/>
      </c>
      <c r="L52" s="9">
        <f t="shared" si="18"/>
      </c>
      <c r="M52" s="23">
        <f t="shared" si="10"/>
      </c>
    </row>
    <row r="53" spans="2:13" ht="12.75">
      <c r="B53" s="74">
        <f t="shared" si="19"/>
      </c>
      <c r="C53" s="71"/>
      <c r="D53" s="4">
        <f t="shared" si="7"/>
      </c>
      <c r="E53" s="10">
        <f t="shared" si="11"/>
      </c>
      <c r="F53" s="10">
        <f t="shared" si="12"/>
      </c>
      <c r="G53" s="5">
        <f t="shared" si="13"/>
      </c>
      <c r="H53" s="6">
        <f t="shared" si="14"/>
      </c>
      <c r="I53" s="7">
        <f t="shared" si="15"/>
      </c>
      <c r="J53" s="6">
        <f t="shared" si="16"/>
      </c>
      <c r="K53" s="8">
        <f t="shared" si="17"/>
      </c>
      <c r="L53" s="9">
        <f t="shared" si="18"/>
      </c>
      <c r="M53" s="23">
        <f t="shared" si="10"/>
      </c>
    </row>
    <row r="54" spans="2:13" ht="12.75">
      <c r="B54" s="74">
        <f t="shared" si="19"/>
      </c>
      <c r="C54" s="71"/>
      <c r="D54" s="4">
        <f t="shared" si="7"/>
      </c>
      <c r="E54" s="10">
        <f t="shared" si="11"/>
      </c>
      <c r="F54" s="10">
        <f t="shared" si="12"/>
      </c>
      <c r="G54" s="5">
        <f t="shared" si="13"/>
      </c>
      <c r="H54" s="6">
        <f t="shared" si="14"/>
      </c>
      <c r="I54" s="7">
        <f t="shared" si="15"/>
      </c>
      <c r="J54" s="6">
        <f t="shared" si="16"/>
      </c>
      <c r="K54" s="8">
        <f t="shared" si="17"/>
      </c>
      <c r="L54" s="9">
        <f t="shared" si="18"/>
      </c>
      <c r="M54" s="23">
        <f t="shared" si="10"/>
      </c>
    </row>
    <row r="55" spans="2:13" ht="12.75">
      <c r="B55" s="74">
        <f t="shared" si="19"/>
      </c>
      <c r="C55" s="71"/>
      <c r="D55" s="4">
        <f t="shared" si="7"/>
      </c>
      <c r="E55" s="10">
        <f t="shared" si="11"/>
      </c>
      <c r="F55" s="10">
        <f t="shared" si="12"/>
      </c>
      <c r="G55" s="5">
        <f t="shared" si="13"/>
      </c>
      <c r="H55" s="6">
        <f t="shared" si="14"/>
      </c>
      <c r="I55" s="7">
        <f t="shared" si="15"/>
      </c>
      <c r="J55" s="6">
        <f t="shared" si="16"/>
      </c>
      <c r="K55" s="8">
        <f t="shared" si="17"/>
      </c>
      <c r="L55" s="9">
        <f t="shared" si="18"/>
      </c>
      <c r="M55" s="23">
        <f t="shared" si="10"/>
      </c>
    </row>
    <row r="56" spans="2:13" ht="12.75">
      <c r="B56" s="74">
        <f t="shared" si="19"/>
      </c>
      <c r="C56" s="71"/>
      <c r="D56" s="4">
        <f t="shared" si="7"/>
      </c>
      <c r="E56" s="10">
        <f t="shared" si="11"/>
      </c>
      <c r="F56" s="10">
        <f t="shared" si="12"/>
      </c>
      <c r="G56" s="5">
        <f t="shared" si="13"/>
      </c>
      <c r="H56" s="6">
        <f t="shared" si="14"/>
      </c>
      <c r="I56" s="7">
        <f t="shared" si="15"/>
      </c>
      <c r="J56" s="6">
        <f t="shared" si="16"/>
      </c>
      <c r="K56" s="8">
        <f t="shared" si="17"/>
      </c>
      <c r="L56" s="9">
        <f t="shared" si="18"/>
      </c>
      <c r="M56" s="23">
        <f t="shared" si="10"/>
      </c>
    </row>
    <row r="57" spans="2:13" ht="12.75">
      <c r="B57" s="74">
        <f t="shared" si="19"/>
      </c>
      <c r="C57" s="71"/>
      <c r="D57" s="4">
        <f t="shared" si="7"/>
      </c>
      <c r="E57" s="10">
        <f t="shared" si="11"/>
      </c>
      <c r="F57" s="10">
        <f t="shared" si="12"/>
      </c>
      <c r="G57" s="5">
        <f t="shared" si="13"/>
      </c>
      <c r="H57" s="6">
        <f t="shared" si="14"/>
      </c>
      <c r="I57" s="7">
        <f t="shared" si="15"/>
      </c>
      <c r="J57" s="6">
        <f t="shared" si="16"/>
      </c>
      <c r="K57" s="8">
        <f t="shared" si="17"/>
      </c>
      <c r="L57" s="9">
        <f t="shared" si="18"/>
      </c>
      <c r="M57" s="23">
        <f t="shared" si="10"/>
      </c>
    </row>
    <row r="58" spans="2:13" ht="12.75">
      <c r="B58" s="74">
        <f t="shared" si="19"/>
      </c>
      <c r="C58" s="71"/>
      <c r="D58" s="4">
        <f t="shared" si="7"/>
      </c>
      <c r="E58" s="10">
        <f t="shared" si="11"/>
      </c>
      <c r="F58" s="10">
        <f t="shared" si="12"/>
      </c>
      <c r="G58" s="5">
        <f t="shared" si="13"/>
      </c>
      <c r="H58" s="6">
        <f t="shared" si="14"/>
      </c>
      <c r="I58" s="7">
        <f t="shared" si="15"/>
      </c>
      <c r="J58" s="6">
        <f t="shared" si="16"/>
      </c>
      <c r="K58" s="8">
        <f t="shared" si="17"/>
      </c>
      <c r="L58" s="9">
        <f t="shared" si="18"/>
      </c>
      <c r="M58" s="23">
        <f t="shared" si="10"/>
      </c>
    </row>
    <row r="59" spans="2:13" ht="12.75">
      <c r="B59" s="74">
        <f t="shared" si="19"/>
      </c>
      <c r="C59" s="71"/>
      <c r="D59" s="4">
        <f t="shared" si="7"/>
      </c>
      <c r="E59" s="10">
        <f t="shared" si="11"/>
      </c>
      <c r="F59" s="10">
        <f t="shared" si="12"/>
      </c>
      <c r="G59" s="5">
        <f t="shared" si="13"/>
      </c>
      <c r="H59" s="6">
        <f t="shared" si="14"/>
      </c>
      <c r="I59" s="7">
        <f t="shared" si="15"/>
      </c>
      <c r="J59" s="6">
        <f t="shared" si="16"/>
      </c>
      <c r="K59" s="8">
        <f t="shared" si="17"/>
      </c>
      <c r="L59" s="9">
        <f t="shared" si="18"/>
      </c>
      <c r="M59" s="23">
        <f t="shared" si="10"/>
      </c>
    </row>
    <row r="60" spans="2:13" ht="12.75">
      <c r="B60" s="74">
        <f t="shared" si="19"/>
      </c>
      <c r="C60" s="71"/>
      <c r="D60" s="4">
        <f t="shared" si="7"/>
      </c>
      <c r="E60" s="10">
        <f t="shared" si="11"/>
      </c>
      <c r="F60" s="10">
        <f t="shared" si="12"/>
      </c>
      <c r="G60" s="5">
        <f t="shared" si="13"/>
      </c>
      <c r="H60" s="6">
        <f t="shared" si="14"/>
      </c>
      <c r="I60" s="7">
        <f t="shared" si="15"/>
      </c>
      <c r="J60" s="6">
        <f t="shared" si="16"/>
      </c>
      <c r="K60" s="8">
        <f t="shared" si="17"/>
      </c>
      <c r="L60" s="9">
        <f t="shared" si="18"/>
      </c>
      <c r="M60" s="23">
        <f t="shared" si="10"/>
      </c>
    </row>
    <row r="61" spans="2:13" ht="12.75">
      <c r="B61" s="74">
        <f t="shared" si="19"/>
      </c>
      <c r="C61" s="71"/>
      <c r="D61" s="4">
        <f t="shared" si="7"/>
      </c>
      <c r="E61" s="10">
        <f t="shared" si="11"/>
      </c>
      <c r="F61" s="10">
        <f t="shared" si="12"/>
      </c>
      <c r="G61" s="5">
        <f t="shared" si="13"/>
      </c>
      <c r="H61" s="6">
        <f t="shared" si="14"/>
      </c>
      <c r="I61" s="7">
        <f t="shared" si="15"/>
      </c>
      <c r="J61" s="6">
        <f t="shared" si="16"/>
      </c>
      <c r="K61" s="8">
        <f t="shared" si="17"/>
      </c>
      <c r="L61" s="9">
        <f t="shared" si="18"/>
      </c>
      <c r="M61" s="23">
        <f t="shared" si="10"/>
      </c>
    </row>
    <row r="62" spans="2:13" ht="12.75">
      <c r="B62" s="74">
        <f t="shared" si="19"/>
      </c>
      <c r="C62" s="71"/>
      <c r="D62" s="4">
        <f t="shared" si="7"/>
      </c>
      <c r="E62" s="10">
        <f t="shared" si="11"/>
      </c>
      <c r="F62" s="10">
        <f t="shared" si="12"/>
      </c>
      <c r="G62" s="5">
        <f t="shared" si="13"/>
      </c>
      <c r="H62" s="6">
        <f t="shared" si="14"/>
      </c>
      <c r="I62" s="7">
        <f t="shared" si="15"/>
      </c>
      <c r="J62" s="6">
        <f t="shared" si="16"/>
      </c>
      <c r="K62" s="8">
        <f t="shared" si="17"/>
      </c>
      <c r="L62" s="9">
        <f t="shared" si="18"/>
      </c>
      <c r="M62" s="23">
        <f t="shared" si="10"/>
      </c>
    </row>
    <row r="63" spans="2:13" ht="12.75">
      <c r="B63" s="74">
        <f t="shared" si="19"/>
      </c>
      <c r="C63" s="71"/>
      <c r="D63" s="4">
        <f t="shared" si="7"/>
      </c>
      <c r="E63" s="10">
        <f t="shared" si="11"/>
      </c>
      <c r="F63" s="10">
        <f t="shared" si="12"/>
      </c>
      <c r="G63" s="5">
        <f t="shared" si="13"/>
      </c>
      <c r="H63" s="6">
        <f t="shared" si="14"/>
      </c>
      <c r="I63" s="7">
        <f t="shared" si="15"/>
      </c>
      <c r="J63" s="6">
        <f t="shared" si="16"/>
      </c>
      <c r="K63" s="8">
        <f t="shared" si="17"/>
      </c>
      <c r="L63" s="9">
        <f t="shared" si="18"/>
      </c>
      <c r="M63" s="23">
        <f t="shared" si="10"/>
      </c>
    </row>
    <row r="64" spans="2:13" ht="12.75">
      <c r="B64" s="74">
        <f t="shared" si="19"/>
      </c>
      <c r="C64" s="71"/>
      <c r="D64" s="4">
        <f t="shared" si="7"/>
      </c>
      <c r="E64" s="10">
        <f t="shared" si="11"/>
      </c>
      <c r="F64" s="10">
        <f t="shared" si="12"/>
      </c>
      <c r="G64" s="5">
        <f t="shared" si="13"/>
      </c>
      <c r="H64" s="6">
        <f t="shared" si="14"/>
      </c>
      <c r="I64" s="7">
        <f t="shared" si="15"/>
      </c>
      <c r="J64" s="6">
        <f t="shared" si="16"/>
      </c>
      <c r="K64" s="8">
        <f t="shared" si="17"/>
      </c>
      <c r="L64" s="9">
        <f t="shared" si="18"/>
      </c>
      <c r="M64" s="23">
        <f t="shared" si="10"/>
      </c>
    </row>
    <row r="65" spans="2:13" ht="12.75">
      <c r="B65" s="74">
        <f t="shared" si="19"/>
      </c>
      <c r="C65" s="71"/>
      <c r="D65" s="4">
        <f t="shared" si="7"/>
      </c>
      <c r="E65" s="10">
        <f t="shared" si="11"/>
      </c>
      <c r="F65" s="10">
        <f t="shared" si="12"/>
      </c>
      <c r="G65" s="5">
        <f t="shared" si="13"/>
      </c>
      <c r="H65" s="6">
        <f t="shared" si="14"/>
      </c>
      <c r="I65" s="7">
        <f t="shared" si="15"/>
      </c>
      <c r="J65" s="6">
        <f t="shared" si="16"/>
      </c>
      <c r="K65" s="8">
        <f t="shared" si="17"/>
      </c>
      <c r="L65" s="9">
        <f t="shared" si="18"/>
      </c>
      <c r="M65" s="23">
        <f t="shared" si="10"/>
      </c>
    </row>
    <row r="66" spans="2:13" ht="12.75">
      <c r="B66" s="74">
        <f t="shared" si="19"/>
      </c>
      <c r="C66" s="71"/>
      <c r="D66" s="4">
        <f t="shared" si="7"/>
      </c>
      <c r="E66" s="10">
        <f t="shared" si="11"/>
      </c>
      <c r="F66" s="10">
        <f t="shared" si="12"/>
      </c>
      <c r="G66" s="5">
        <f t="shared" si="13"/>
      </c>
      <c r="H66" s="6">
        <f t="shared" si="14"/>
      </c>
      <c r="I66" s="7">
        <f t="shared" si="15"/>
      </c>
      <c r="J66" s="6">
        <f t="shared" si="16"/>
      </c>
      <c r="K66" s="8">
        <f t="shared" si="17"/>
      </c>
      <c r="L66" s="9">
        <f t="shared" si="18"/>
      </c>
      <c r="M66" s="23">
        <f t="shared" si="10"/>
      </c>
    </row>
    <row r="67" spans="2:13" ht="12.75">
      <c r="B67" s="74">
        <f t="shared" si="19"/>
      </c>
      <c r="C67" s="71"/>
      <c r="D67" s="4">
        <f t="shared" si="7"/>
      </c>
      <c r="E67" s="10">
        <f t="shared" si="11"/>
      </c>
      <c r="F67" s="10">
        <f t="shared" si="12"/>
      </c>
      <c r="G67" s="5">
        <f t="shared" si="13"/>
      </c>
      <c r="H67" s="6">
        <f t="shared" si="14"/>
      </c>
      <c r="I67" s="7">
        <f t="shared" si="15"/>
      </c>
      <c r="J67" s="6">
        <f t="shared" si="16"/>
      </c>
      <c r="K67" s="8">
        <f t="shared" si="17"/>
      </c>
      <c r="L67" s="9">
        <f t="shared" si="18"/>
      </c>
      <c r="M67" s="23">
        <f t="shared" si="10"/>
      </c>
    </row>
    <row r="68" spans="2:13" ht="12.75">
      <c r="B68" s="74">
        <f t="shared" si="19"/>
      </c>
      <c r="C68" s="71"/>
      <c r="D68" s="4">
        <f t="shared" si="7"/>
      </c>
      <c r="E68" s="10">
        <f t="shared" si="11"/>
      </c>
      <c r="F68" s="10">
        <f t="shared" si="12"/>
      </c>
      <c r="G68" s="5">
        <f t="shared" si="13"/>
      </c>
      <c r="H68" s="6">
        <f t="shared" si="14"/>
      </c>
      <c r="I68" s="7">
        <f t="shared" si="15"/>
      </c>
      <c r="J68" s="6">
        <f t="shared" si="16"/>
      </c>
      <c r="K68" s="8">
        <f t="shared" si="17"/>
      </c>
      <c r="L68" s="9">
        <f t="shared" si="18"/>
      </c>
      <c r="M68" s="23">
        <f t="shared" si="10"/>
      </c>
    </row>
    <row r="69" spans="2:13" ht="12.75">
      <c r="B69" s="74">
        <f t="shared" si="19"/>
      </c>
      <c r="C69" s="71"/>
      <c r="D69" s="4">
        <f t="shared" si="7"/>
      </c>
      <c r="E69" s="10">
        <f t="shared" si="11"/>
      </c>
      <c r="F69" s="10">
        <f t="shared" si="12"/>
      </c>
      <c r="G69" s="5">
        <f t="shared" si="13"/>
      </c>
      <c r="H69" s="6">
        <f t="shared" si="14"/>
      </c>
      <c r="I69" s="7">
        <f t="shared" si="15"/>
      </c>
      <c r="J69" s="6">
        <f t="shared" si="16"/>
      </c>
      <c r="K69" s="8">
        <f t="shared" si="17"/>
      </c>
      <c r="L69" s="9">
        <f t="shared" si="18"/>
      </c>
      <c r="M69" s="23">
        <f t="shared" si="10"/>
      </c>
    </row>
    <row r="70" spans="2:13" ht="12.75">
      <c r="B70" s="74">
        <f t="shared" si="19"/>
      </c>
      <c r="C70" s="71"/>
      <c r="D70" s="4">
        <f t="shared" si="7"/>
      </c>
      <c r="E70" s="10">
        <f t="shared" si="11"/>
      </c>
      <c r="F70" s="10">
        <f t="shared" si="12"/>
      </c>
      <c r="G70" s="5">
        <f aca="true" t="shared" si="20" ref="G70:G101">IF(C70="","",VLOOKUP(C70,Temps,2,FALSE))</f>
      </c>
      <c r="H70" s="6">
        <f aca="true" t="shared" si="21" ref="H70:H101">IF(C70="","",":")</f>
      </c>
      <c r="I70" s="7">
        <f aca="true" t="shared" si="22" ref="I70:I101">IF(C70="","",VLOOKUP(C70,Temps,3,FALSE))</f>
      </c>
      <c r="J70" s="6">
        <f aca="true" t="shared" si="23" ref="J70:J101">IF(C70="","",":")</f>
      </c>
      <c r="K70" s="8">
        <f aca="true" t="shared" si="24" ref="K70:K101">IF(C70="","",VLOOKUP(C70,Temps,4,FALSE))</f>
      </c>
      <c r="L70" s="9">
        <f aca="true" t="shared" si="25" ref="L70:L101">IF(C70="","",VLOOKUP(C70,Temps,5,FALSE))</f>
      </c>
      <c r="M70" s="23">
        <f t="shared" si="10"/>
      </c>
    </row>
    <row r="71" spans="2:13" ht="12.75">
      <c r="B71" s="74">
        <f aca="true" t="shared" si="26" ref="B71:B102">IF(C71="","",B70+1)</f>
      </c>
      <c r="C71" s="71"/>
      <c r="D71" s="4">
        <f aca="true" t="shared" si="27" ref="D71:D126">IF(C71="","",VLOOKUP(C71,nom,13,FALSE))</f>
      </c>
      <c r="E71" s="10">
        <f t="shared" si="11"/>
      </c>
      <c r="F71" s="10">
        <f t="shared" si="12"/>
      </c>
      <c r="G71" s="5">
        <f t="shared" si="20"/>
      </c>
      <c r="H71" s="6">
        <f t="shared" si="21"/>
      </c>
      <c r="I71" s="7">
        <f t="shared" si="22"/>
      </c>
      <c r="J71" s="6">
        <f t="shared" si="23"/>
      </c>
      <c r="K71" s="8">
        <f t="shared" si="24"/>
      </c>
      <c r="L71" s="9">
        <f t="shared" si="25"/>
      </c>
      <c r="M71" s="23">
        <f aca="true" t="shared" si="28" ref="M71:M125">IF(C71="","",VLOOKUP(C71,nom,10,FALSE))</f>
      </c>
    </row>
    <row r="72" spans="2:13" ht="12.75">
      <c r="B72" s="74">
        <f t="shared" si="26"/>
      </c>
      <c r="C72" s="71"/>
      <c r="D72" s="4">
        <f t="shared" si="27"/>
      </c>
      <c r="E72" s="10">
        <f t="shared" si="11"/>
      </c>
      <c r="F72" s="10">
        <f t="shared" si="12"/>
      </c>
      <c r="G72" s="5">
        <f t="shared" si="20"/>
      </c>
      <c r="H72" s="6">
        <f t="shared" si="21"/>
      </c>
      <c r="I72" s="7">
        <f t="shared" si="22"/>
      </c>
      <c r="J72" s="6">
        <f t="shared" si="23"/>
      </c>
      <c r="K72" s="8">
        <f t="shared" si="24"/>
      </c>
      <c r="L72" s="9">
        <f t="shared" si="25"/>
      </c>
      <c r="M72" s="23">
        <f t="shared" si="28"/>
      </c>
    </row>
    <row r="73" spans="2:13" ht="12.75">
      <c r="B73" s="74">
        <f t="shared" si="26"/>
      </c>
      <c r="C73" s="71"/>
      <c r="D73" s="4">
        <f t="shared" si="27"/>
      </c>
      <c r="E73" s="10">
        <f t="shared" si="11"/>
      </c>
      <c r="F73" s="10">
        <f t="shared" si="12"/>
      </c>
      <c r="G73" s="5">
        <f t="shared" si="20"/>
      </c>
      <c r="H73" s="6">
        <f t="shared" si="21"/>
      </c>
      <c r="I73" s="7">
        <f t="shared" si="22"/>
      </c>
      <c r="J73" s="6">
        <f t="shared" si="23"/>
      </c>
      <c r="K73" s="8">
        <f t="shared" si="24"/>
      </c>
      <c r="L73" s="9">
        <f t="shared" si="25"/>
      </c>
      <c r="M73" s="23">
        <f t="shared" si="28"/>
      </c>
    </row>
    <row r="74" spans="2:13" ht="12.75">
      <c r="B74" s="74">
        <f t="shared" si="26"/>
      </c>
      <c r="C74" s="71"/>
      <c r="D74" s="4">
        <f t="shared" si="27"/>
      </c>
      <c r="E74" s="10">
        <f t="shared" si="11"/>
      </c>
      <c r="F74" s="10">
        <f t="shared" si="12"/>
      </c>
      <c r="G74" s="5">
        <f t="shared" si="20"/>
      </c>
      <c r="H74" s="6">
        <f t="shared" si="21"/>
      </c>
      <c r="I74" s="7">
        <f t="shared" si="22"/>
      </c>
      <c r="J74" s="6">
        <f t="shared" si="23"/>
      </c>
      <c r="K74" s="8">
        <f t="shared" si="24"/>
      </c>
      <c r="L74" s="9">
        <f t="shared" si="25"/>
      </c>
      <c r="M74" s="23">
        <f t="shared" si="28"/>
      </c>
    </row>
    <row r="75" spans="2:13" ht="12.75">
      <c r="B75" s="74">
        <f t="shared" si="26"/>
      </c>
      <c r="C75" s="71"/>
      <c r="D75" s="4">
        <f t="shared" si="27"/>
      </c>
      <c r="E75" s="10">
        <f t="shared" si="11"/>
      </c>
      <c r="F75" s="10">
        <f t="shared" si="12"/>
      </c>
      <c r="G75" s="5">
        <f t="shared" si="20"/>
      </c>
      <c r="H75" s="6">
        <f t="shared" si="21"/>
      </c>
      <c r="I75" s="7">
        <f t="shared" si="22"/>
      </c>
      <c r="J75" s="6">
        <f t="shared" si="23"/>
      </c>
      <c r="K75" s="8">
        <f t="shared" si="24"/>
      </c>
      <c r="L75" s="9">
        <f t="shared" si="25"/>
      </c>
      <c r="M75" s="23">
        <f t="shared" si="28"/>
      </c>
    </row>
    <row r="76" spans="2:13" ht="12.75">
      <c r="B76" s="74">
        <f t="shared" si="26"/>
      </c>
      <c r="C76" s="71"/>
      <c r="D76" s="4">
        <f t="shared" si="27"/>
      </c>
      <c r="E76" s="10">
        <f t="shared" si="11"/>
      </c>
      <c r="F76" s="10">
        <f t="shared" si="12"/>
      </c>
      <c r="G76" s="5">
        <f t="shared" si="20"/>
      </c>
      <c r="H76" s="6">
        <f t="shared" si="21"/>
      </c>
      <c r="I76" s="7">
        <f t="shared" si="22"/>
      </c>
      <c r="J76" s="6">
        <f t="shared" si="23"/>
      </c>
      <c r="K76" s="8">
        <f t="shared" si="24"/>
      </c>
      <c r="L76" s="9">
        <f t="shared" si="25"/>
      </c>
      <c r="M76" s="23">
        <f t="shared" si="28"/>
      </c>
    </row>
    <row r="77" spans="2:13" ht="12.75">
      <c r="B77" s="74">
        <f t="shared" si="26"/>
      </c>
      <c r="C77" s="71"/>
      <c r="D77" s="4">
        <f t="shared" si="27"/>
      </c>
      <c r="E77" s="10">
        <f aca="true" t="shared" si="29" ref="E77:E126">IF(C77="","",VLOOKUP(C77,nom,8,TRUE))</f>
      </c>
      <c r="F77" s="10">
        <f aca="true" t="shared" si="30" ref="F77:F126">IF(C77="","",VLOOKUP(C77,nom,14,FALSE))</f>
      </c>
      <c r="G77" s="5">
        <f t="shared" si="20"/>
      </c>
      <c r="H77" s="6">
        <f t="shared" si="21"/>
      </c>
      <c r="I77" s="7">
        <f t="shared" si="22"/>
      </c>
      <c r="J77" s="6">
        <f t="shared" si="23"/>
      </c>
      <c r="K77" s="8">
        <f t="shared" si="24"/>
      </c>
      <c r="L77" s="9">
        <f t="shared" si="25"/>
      </c>
      <c r="M77" s="23">
        <f t="shared" si="28"/>
      </c>
    </row>
    <row r="78" spans="2:13" ht="12.75">
      <c r="B78" s="74">
        <f t="shared" si="26"/>
      </c>
      <c r="C78" s="71"/>
      <c r="D78" s="4">
        <f t="shared" si="27"/>
      </c>
      <c r="E78" s="10">
        <f t="shared" si="29"/>
      </c>
      <c r="F78" s="10">
        <f t="shared" si="30"/>
      </c>
      <c r="G78" s="5">
        <f t="shared" si="20"/>
      </c>
      <c r="H78" s="6">
        <f t="shared" si="21"/>
      </c>
      <c r="I78" s="7">
        <f t="shared" si="22"/>
      </c>
      <c r="J78" s="6">
        <f t="shared" si="23"/>
      </c>
      <c r="K78" s="8">
        <f t="shared" si="24"/>
      </c>
      <c r="L78" s="9">
        <f t="shared" si="25"/>
      </c>
      <c r="M78" s="23">
        <f t="shared" si="28"/>
      </c>
    </row>
    <row r="79" spans="2:13" ht="12.75">
      <c r="B79" s="74">
        <f t="shared" si="26"/>
      </c>
      <c r="C79" s="71"/>
      <c r="D79" s="4">
        <f t="shared" si="27"/>
      </c>
      <c r="E79" s="10">
        <f t="shared" si="29"/>
      </c>
      <c r="F79" s="10">
        <f t="shared" si="30"/>
      </c>
      <c r="G79" s="5">
        <f t="shared" si="20"/>
      </c>
      <c r="H79" s="6">
        <f t="shared" si="21"/>
      </c>
      <c r="I79" s="7">
        <f t="shared" si="22"/>
      </c>
      <c r="J79" s="6">
        <f t="shared" si="23"/>
      </c>
      <c r="K79" s="8">
        <f t="shared" si="24"/>
      </c>
      <c r="L79" s="9">
        <f t="shared" si="25"/>
      </c>
      <c r="M79" s="23">
        <f t="shared" si="28"/>
      </c>
    </row>
    <row r="80" spans="2:13" ht="12.75">
      <c r="B80" s="74">
        <f t="shared" si="26"/>
      </c>
      <c r="C80" s="71"/>
      <c r="D80" s="4">
        <f t="shared" si="27"/>
      </c>
      <c r="E80" s="10">
        <f t="shared" si="29"/>
      </c>
      <c r="F80" s="10">
        <f t="shared" si="30"/>
      </c>
      <c r="G80" s="5">
        <f t="shared" si="20"/>
      </c>
      <c r="H80" s="6">
        <f t="shared" si="21"/>
      </c>
      <c r="I80" s="7">
        <f t="shared" si="22"/>
      </c>
      <c r="J80" s="6">
        <f t="shared" si="23"/>
      </c>
      <c r="K80" s="8">
        <f t="shared" si="24"/>
      </c>
      <c r="L80" s="9">
        <f t="shared" si="25"/>
      </c>
      <c r="M80" s="23">
        <f t="shared" si="28"/>
      </c>
    </row>
    <row r="81" spans="2:13" ht="12.75">
      <c r="B81" s="74">
        <f t="shared" si="26"/>
      </c>
      <c r="C81" s="71"/>
      <c r="D81" s="4">
        <f t="shared" si="27"/>
      </c>
      <c r="E81" s="10">
        <f t="shared" si="29"/>
      </c>
      <c r="F81" s="10">
        <f t="shared" si="30"/>
      </c>
      <c r="G81" s="5">
        <f t="shared" si="20"/>
      </c>
      <c r="H81" s="6">
        <f t="shared" si="21"/>
      </c>
      <c r="I81" s="7">
        <f t="shared" si="22"/>
      </c>
      <c r="J81" s="6">
        <f t="shared" si="23"/>
      </c>
      <c r="K81" s="8">
        <f t="shared" si="24"/>
      </c>
      <c r="L81" s="9">
        <f t="shared" si="25"/>
      </c>
      <c r="M81" s="23">
        <f t="shared" si="28"/>
      </c>
    </row>
    <row r="82" spans="2:13" ht="12.75">
      <c r="B82" s="74">
        <f t="shared" si="26"/>
      </c>
      <c r="C82" s="71"/>
      <c r="D82" s="4">
        <f t="shared" si="27"/>
      </c>
      <c r="E82" s="10">
        <f t="shared" si="29"/>
      </c>
      <c r="F82" s="10">
        <f t="shared" si="30"/>
      </c>
      <c r="G82" s="5">
        <f t="shared" si="20"/>
      </c>
      <c r="H82" s="6">
        <f t="shared" si="21"/>
      </c>
      <c r="I82" s="7">
        <f t="shared" si="22"/>
      </c>
      <c r="J82" s="6">
        <f t="shared" si="23"/>
      </c>
      <c r="K82" s="8">
        <f t="shared" si="24"/>
      </c>
      <c r="L82" s="9">
        <f t="shared" si="25"/>
      </c>
      <c r="M82" s="23">
        <f t="shared" si="28"/>
      </c>
    </row>
    <row r="83" spans="2:13" ht="12.75">
      <c r="B83" s="74">
        <f t="shared" si="26"/>
      </c>
      <c r="C83" s="71"/>
      <c r="D83" s="4">
        <f t="shared" si="27"/>
      </c>
      <c r="E83" s="10">
        <f t="shared" si="29"/>
      </c>
      <c r="F83" s="10">
        <f t="shared" si="30"/>
      </c>
      <c r="G83" s="5">
        <f t="shared" si="20"/>
      </c>
      <c r="H83" s="6">
        <f t="shared" si="21"/>
      </c>
      <c r="I83" s="7">
        <f t="shared" si="22"/>
      </c>
      <c r="J83" s="6">
        <f t="shared" si="23"/>
      </c>
      <c r="K83" s="8">
        <f t="shared" si="24"/>
      </c>
      <c r="L83" s="9">
        <f t="shared" si="25"/>
      </c>
      <c r="M83" s="23">
        <f t="shared" si="28"/>
      </c>
    </row>
    <row r="84" spans="2:13" ht="12.75">
      <c r="B84" s="74">
        <f t="shared" si="26"/>
      </c>
      <c r="C84" s="71"/>
      <c r="D84" s="4">
        <f t="shared" si="27"/>
      </c>
      <c r="E84" s="10">
        <f t="shared" si="29"/>
      </c>
      <c r="F84" s="10">
        <f t="shared" si="30"/>
      </c>
      <c r="G84" s="5">
        <f t="shared" si="20"/>
      </c>
      <c r="H84" s="6">
        <f t="shared" si="21"/>
      </c>
      <c r="I84" s="7">
        <f t="shared" si="22"/>
      </c>
      <c r="J84" s="6">
        <f t="shared" si="23"/>
      </c>
      <c r="K84" s="8">
        <f t="shared" si="24"/>
      </c>
      <c r="L84" s="9">
        <f t="shared" si="25"/>
      </c>
      <c r="M84" s="23">
        <f t="shared" si="28"/>
      </c>
    </row>
    <row r="85" spans="2:13" ht="12.75">
      <c r="B85" s="74">
        <f t="shared" si="26"/>
      </c>
      <c r="C85" s="71"/>
      <c r="D85" s="4">
        <f t="shared" si="27"/>
      </c>
      <c r="E85" s="10">
        <f t="shared" si="29"/>
      </c>
      <c r="F85" s="10">
        <f t="shared" si="30"/>
      </c>
      <c r="G85" s="5">
        <f t="shared" si="20"/>
      </c>
      <c r="H85" s="6">
        <f t="shared" si="21"/>
      </c>
      <c r="I85" s="7">
        <f t="shared" si="22"/>
      </c>
      <c r="J85" s="6">
        <f t="shared" si="23"/>
      </c>
      <c r="K85" s="8">
        <f t="shared" si="24"/>
      </c>
      <c r="L85" s="9">
        <f t="shared" si="25"/>
      </c>
      <c r="M85" s="23">
        <f t="shared" si="28"/>
      </c>
    </row>
    <row r="86" spans="2:13" ht="12.75">
      <c r="B86" s="74">
        <f t="shared" si="26"/>
      </c>
      <c r="C86" s="71"/>
      <c r="D86" s="4">
        <f t="shared" si="27"/>
      </c>
      <c r="E86" s="10">
        <f t="shared" si="29"/>
      </c>
      <c r="F86" s="10">
        <f t="shared" si="30"/>
      </c>
      <c r="G86" s="5">
        <f t="shared" si="20"/>
      </c>
      <c r="H86" s="6">
        <f t="shared" si="21"/>
      </c>
      <c r="I86" s="7">
        <f t="shared" si="22"/>
      </c>
      <c r="J86" s="6">
        <f t="shared" si="23"/>
      </c>
      <c r="K86" s="8">
        <f t="shared" si="24"/>
      </c>
      <c r="L86" s="9">
        <f t="shared" si="25"/>
      </c>
      <c r="M86" s="23">
        <f t="shared" si="28"/>
      </c>
    </row>
    <row r="87" spans="2:13" ht="12.75">
      <c r="B87" s="74">
        <f t="shared" si="26"/>
      </c>
      <c r="C87" s="71"/>
      <c r="D87" s="4">
        <f t="shared" si="27"/>
      </c>
      <c r="E87" s="10">
        <f t="shared" si="29"/>
      </c>
      <c r="F87" s="10">
        <f t="shared" si="30"/>
      </c>
      <c r="G87" s="5">
        <f t="shared" si="20"/>
      </c>
      <c r="H87" s="6">
        <f t="shared" si="21"/>
      </c>
      <c r="I87" s="7">
        <f t="shared" si="22"/>
      </c>
      <c r="J87" s="6">
        <f t="shared" si="23"/>
      </c>
      <c r="K87" s="8">
        <f t="shared" si="24"/>
      </c>
      <c r="L87" s="9">
        <f t="shared" si="25"/>
      </c>
      <c r="M87" s="23">
        <f t="shared" si="28"/>
      </c>
    </row>
    <row r="88" spans="2:13" ht="12.75">
      <c r="B88" s="74">
        <f t="shared" si="26"/>
      </c>
      <c r="C88" s="71"/>
      <c r="D88" s="4">
        <f t="shared" si="27"/>
      </c>
      <c r="E88" s="10">
        <f t="shared" si="29"/>
      </c>
      <c r="F88" s="10">
        <f t="shared" si="30"/>
      </c>
      <c r="G88" s="5">
        <f t="shared" si="20"/>
      </c>
      <c r="H88" s="6">
        <f t="shared" si="21"/>
      </c>
      <c r="I88" s="7">
        <f t="shared" si="22"/>
      </c>
      <c r="J88" s="6">
        <f t="shared" si="23"/>
      </c>
      <c r="K88" s="8">
        <f t="shared" si="24"/>
      </c>
      <c r="L88" s="9">
        <f t="shared" si="25"/>
      </c>
      <c r="M88" s="23">
        <f t="shared" si="28"/>
      </c>
    </row>
    <row r="89" spans="2:13" ht="12.75">
      <c r="B89" s="74">
        <f t="shared" si="26"/>
      </c>
      <c r="C89" s="71"/>
      <c r="D89" s="4">
        <f t="shared" si="27"/>
      </c>
      <c r="E89" s="10">
        <f t="shared" si="29"/>
      </c>
      <c r="F89" s="10">
        <f t="shared" si="30"/>
      </c>
      <c r="G89" s="5">
        <f t="shared" si="20"/>
      </c>
      <c r="H89" s="6">
        <f t="shared" si="21"/>
      </c>
      <c r="I89" s="7">
        <f t="shared" si="22"/>
      </c>
      <c r="J89" s="6">
        <f t="shared" si="23"/>
      </c>
      <c r="K89" s="8">
        <f t="shared" si="24"/>
      </c>
      <c r="L89" s="9">
        <f t="shared" si="25"/>
      </c>
      <c r="M89" s="23">
        <f t="shared" si="28"/>
      </c>
    </row>
    <row r="90" spans="2:13" ht="12.75">
      <c r="B90" s="74">
        <f t="shared" si="26"/>
      </c>
      <c r="C90" s="71"/>
      <c r="D90" s="4">
        <f t="shared" si="27"/>
      </c>
      <c r="E90" s="10">
        <f t="shared" si="29"/>
      </c>
      <c r="F90" s="10">
        <f t="shared" si="30"/>
      </c>
      <c r="G90" s="5">
        <f t="shared" si="20"/>
      </c>
      <c r="H90" s="6">
        <f t="shared" si="21"/>
      </c>
      <c r="I90" s="7">
        <f t="shared" si="22"/>
      </c>
      <c r="J90" s="6">
        <f t="shared" si="23"/>
      </c>
      <c r="K90" s="8">
        <f t="shared" si="24"/>
      </c>
      <c r="L90" s="9">
        <f t="shared" si="25"/>
      </c>
      <c r="M90" s="23">
        <f t="shared" si="28"/>
      </c>
    </row>
    <row r="91" spans="2:13" ht="12.75">
      <c r="B91" s="74">
        <f t="shared" si="26"/>
      </c>
      <c r="C91" s="71"/>
      <c r="D91" s="4">
        <f t="shared" si="27"/>
      </c>
      <c r="E91" s="10">
        <f t="shared" si="29"/>
      </c>
      <c r="F91" s="10">
        <f t="shared" si="30"/>
      </c>
      <c r="G91" s="5">
        <f t="shared" si="20"/>
      </c>
      <c r="H91" s="6">
        <f t="shared" si="21"/>
      </c>
      <c r="I91" s="7">
        <f t="shared" si="22"/>
      </c>
      <c r="J91" s="6">
        <f t="shared" si="23"/>
      </c>
      <c r="K91" s="8">
        <f t="shared" si="24"/>
      </c>
      <c r="L91" s="9">
        <f t="shared" si="25"/>
      </c>
      <c r="M91" s="23">
        <f t="shared" si="28"/>
      </c>
    </row>
    <row r="92" spans="2:13" ht="12.75">
      <c r="B92" s="74">
        <f t="shared" si="26"/>
      </c>
      <c r="C92" s="71"/>
      <c r="D92" s="4">
        <f t="shared" si="27"/>
      </c>
      <c r="E92" s="10">
        <f t="shared" si="29"/>
      </c>
      <c r="F92" s="10">
        <f t="shared" si="30"/>
      </c>
      <c r="G92" s="5">
        <f t="shared" si="20"/>
      </c>
      <c r="H92" s="6">
        <f t="shared" si="21"/>
      </c>
      <c r="I92" s="7">
        <f t="shared" si="22"/>
      </c>
      <c r="J92" s="6">
        <f t="shared" si="23"/>
      </c>
      <c r="K92" s="8">
        <f t="shared" si="24"/>
      </c>
      <c r="L92" s="9">
        <f t="shared" si="25"/>
      </c>
      <c r="M92" s="23">
        <f t="shared" si="28"/>
      </c>
    </row>
    <row r="93" spans="2:13" ht="12.75">
      <c r="B93" s="74">
        <f t="shared" si="26"/>
      </c>
      <c r="C93" s="71"/>
      <c r="D93" s="4">
        <f t="shared" si="27"/>
      </c>
      <c r="E93" s="10">
        <f t="shared" si="29"/>
      </c>
      <c r="F93" s="10">
        <f t="shared" si="30"/>
      </c>
      <c r="G93" s="5">
        <f t="shared" si="20"/>
      </c>
      <c r="H93" s="6">
        <f t="shared" si="21"/>
      </c>
      <c r="I93" s="7">
        <f t="shared" si="22"/>
      </c>
      <c r="J93" s="6">
        <f t="shared" si="23"/>
      </c>
      <c r="K93" s="8">
        <f t="shared" si="24"/>
      </c>
      <c r="L93" s="9">
        <f t="shared" si="25"/>
      </c>
      <c r="M93" s="23">
        <f t="shared" si="28"/>
      </c>
    </row>
    <row r="94" spans="2:13" ht="12.75">
      <c r="B94" s="74">
        <f t="shared" si="26"/>
      </c>
      <c r="C94" s="71"/>
      <c r="D94" s="4">
        <f t="shared" si="27"/>
      </c>
      <c r="E94" s="10">
        <f t="shared" si="29"/>
      </c>
      <c r="F94" s="10">
        <f t="shared" si="30"/>
      </c>
      <c r="G94" s="5">
        <f t="shared" si="20"/>
      </c>
      <c r="H94" s="6">
        <f t="shared" si="21"/>
      </c>
      <c r="I94" s="7">
        <f t="shared" si="22"/>
      </c>
      <c r="J94" s="6">
        <f t="shared" si="23"/>
      </c>
      <c r="K94" s="8">
        <f t="shared" si="24"/>
      </c>
      <c r="L94" s="9">
        <f t="shared" si="25"/>
      </c>
      <c r="M94" s="23">
        <f t="shared" si="28"/>
      </c>
    </row>
    <row r="95" spans="2:13" ht="12.75">
      <c r="B95" s="74">
        <f t="shared" si="26"/>
      </c>
      <c r="C95" s="71"/>
      <c r="D95" s="4">
        <f t="shared" si="27"/>
      </c>
      <c r="E95" s="10">
        <f t="shared" si="29"/>
      </c>
      <c r="F95" s="10">
        <f t="shared" si="30"/>
      </c>
      <c r="G95" s="5">
        <f t="shared" si="20"/>
      </c>
      <c r="H95" s="6">
        <f t="shared" si="21"/>
      </c>
      <c r="I95" s="7">
        <f t="shared" si="22"/>
      </c>
      <c r="J95" s="6">
        <f t="shared" si="23"/>
      </c>
      <c r="K95" s="8">
        <f t="shared" si="24"/>
      </c>
      <c r="L95" s="9">
        <f t="shared" si="25"/>
      </c>
      <c r="M95" s="23">
        <f t="shared" si="28"/>
      </c>
    </row>
    <row r="96" spans="2:13" ht="12.75">
      <c r="B96" s="74">
        <f t="shared" si="26"/>
      </c>
      <c r="C96" s="71"/>
      <c r="D96" s="4">
        <f t="shared" si="27"/>
      </c>
      <c r="E96" s="10">
        <f t="shared" si="29"/>
      </c>
      <c r="F96" s="10">
        <f t="shared" si="30"/>
      </c>
      <c r="G96" s="5">
        <f t="shared" si="20"/>
      </c>
      <c r="H96" s="6">
        <f t="shared" si="21"/>
      </c>
      <c r="I96" s="7">
        <f t="shared" si="22"/>
      </c>
      <c r="J96" s="6">
        <f t="shared" si="23"/>
      </c>
      <c r="K96" s="8">
        <f t="shared" si="24"/>
      </c>
      <c r="L96" s="9">
        <f t="shared" si="25"/>
      </c>
      <c r="M96" s="23">
        <f t="shared" si="28"/>
      </c>
    </row>
    <row r="97" spans="2:13" ht="12.75">
      <c r="B97" s="74">
        <f t="shared" si="26"/>
      </c>
      <c r="C97" s="71"/>
      <c r="D97" s="4">
        <f t="shared" si="27"/>
      </c>
      <c r="E97" s="10">
        <f t="shared" si="29"/>
      </c>
      <c r="F97" s="10">
        <f t="shared" si="30"/>
      </c>
      <c r="G97" s="5">
        <f t="shared" si="20"/>
      </c>
      <c r="H97" s="6">
        <f t="shared" si="21"/>
      </c>
      <c r="I97" s="7">
        <f t="shared" si="22"/>
      </c>
      <c r="J97" s="6">
        <f t="shared" si="23"/>
      </c>
      <c r="K97" s="8">
        <f t="shared" si="24"/>
      </c>
      <c r="L97" s="9">
        <f t="shared" si="25"/>
      </c>
      <c r="M97" s="23">
        <f t="shared" si="28"/>
      </c>
    </row>
    <row r="98" spans="2:13" ht="12.75">
      <c r="B98" s="74">
        <f t="shared" si="26"/>
      </c>
      <c r="C98" s="71"/>
      <c r="D98" s="4">
        <f t="shared" si="27"/>
      </c>
      <c r="E98" s="10">
        <f t="shared" si="29"/>
      </c>
      <c r="F98" s="10">
        <f t="shared" si="30"/>
      </c>
      <c r="G98" s="5">
        <f t="shared" si="20"/>
      </c>
      <c r="H98" s="6">
        <f t="shared" si="21"/>
      </c>
      <c r="I98" s="7">
        <f t="shared" si="22"/>
      </c>
      <c r="J98" s="6">
        <f t="shared" si="23"/>
      </c>
      <c r="K98" s="8">
        <f t="shared" si="24"/>
      </c>
      <c r="L98" s="9">
        <f t="shared" si="25"/>
      </c>
      <c r="M98" s="23">
        <f t="shared" si="28"/>
      </c>
    </row>
    <row r="99" spans="2:13" ht="12.75">
      <c r="B99" s="74">
        <f t="shared" si="26"/>
      </c>
      <c r="C99" s="71"/>
      <c r="D99" s="4">
        <f t="shared" si="27"/>
      </c>
      <c r="E99" s="10">
        <f t="shared" si="29"/>
      </c>
      <c r="F99" s="10">
        <f t="shared" si="30"/>
      </c>
      <c r="G99" s="5">
        <f t="shared" si="20"/>
      </c>
      <c r="H99" s="6">
        <f t="shared" si="21"/>
      </c>
      <c r="I99" s="7">
        <f t="shared" si="22"/>
      </c>
      <c r="J99" s="6">
        <f t="shared" si="23"/>
      </c>
      <c r="K99" s="8">
        <f t="shared" si="24"/>
      </c>
      <c r="L99" s="9">
        <f t="shared" si="25"/>
      </c>
      <c r="M99" s="23">
        <f t="shared" si="28"/>
      </c>
    </row>
    <row r="100" spans="2:13" ht="12.75">
      <c r="B100" s="74">
        <f t="shared" si="26"/>
      </c>
      <c r="C100" s="71"/>
      <c r="D100" s="4">
        <f t="shared" si="27"/>
      </c>
      <c r="E100" s="10">
        <f t="shared" si="29"/>
      </c>
      <c r="F100" s="10">
        <f t="shared" si="30"/>
      </c>
      <c r="G100" s="5">
        <f t="shared" si="20"/>
      </c>
      <c r="H100" s="6">
        <f t="shared" si="21"/>
      </c>
      <c r="I100" s="7">
        <f t="shared" si="22"/>
      </c>
      <c r="J100" s="6">
        <f t="shared" si="23"/>
      </c>
      <c r="K100" s="8">
        <f t="shared" si="24"/>
      </c>
      <c r="L100" s="9">
        <f t="shared" si="25"/>
      </c>
      <c r="M100" s="23">
        <f t="shared" si="28"/>
      </c>
    </row>
    <row r="101" spans="2:13" ht="12.75">
      <c r="B101" s="74">
        <f t="shared" si="26"/>
      </c>
      <c r="C101" s="71"/>
      <c r="D101" s="4">
        <f t="shared" si="27"/>
      </c>
      <c r="E101" s="10">
        <f t="shared" si="29"/>
      </c>
      <c r="F101" s="10">
        <f t="shared" si="30"/>
      </c>
      <c r="G101" s="5">
        <f t="shared" si="20"/>
      </c>
      <c r="H101" s="6">
        <f t="shared" si="21"/>
      </c>
      <c r="I101" s="7">
        <f t="shared" si="22"/>
      </c>
      <c r="J101" s="6">
        <f t="shared" si="23"/>
      </c>
      <c r="K101" s="8">
        <f t="shared" si="24"/>
      </c>
      <c r="L101" s="9">
        <f t="shared" si="25"/>
      </c>
      <c r="M101" s="23">
        <f t="shared" si="28"/>
      </c>
    </row>
    <row r="102" spans="2:13" ht="12.75">
      <c r="B102" s="74">
        <f t="shared" si="26"/>
      </c>
      <c r="C102" s="71"/>
      <c r="D102" s="4">
        <f t="shared" si="27"/>
      </c>
      <c r="E102" s="10">
        <f t="shared" si="29"/>
      </c>
      <c r="F102" s="10">
        <f t="shared" si="30"/>
      </c>
      <c r="G102" s="5">
        <f aca="true" t="shared" si="31" ref="G102:G126">IF(C102="","",VLOOKUP(C102,Temps,2,FALSE))</f>
      </c>
      <c r="H102" s="6">
        <f aca="true" t="shared" si="32" ref="H102:H126">IF(C102="","",":")</f>
      </c>
      <c r="I102" s="7">
        <f aca="true" t="shared" si="33" ref="I102:I126">IF(C102="","",VLOOKUP(C102,Temps,3,FALSE))</f>
      </c>
      <c r="J102" s="6">
        <f aca="true" t="shared" si="34" ref="J102:J126">IF(C102="","",":")</f>
      </c>
      <c r="K102" s="8">
        <f aca="true" t="shared" si="35" ref="K102:K126">IF(C102="","",VLOOKUP(C102,Temps,4,FALSE))</f>
      </c>
      <c r="L102" s="9">
        <f aca="true" t="shared" si="36" ref="L102:L126">IF(C102="","",VLOOKUP(C102,Temps,5,FALSE))</f>
      </c>
      <c r="M102" s="23">
        <f t="shared" si="28"/>
      </c>
    </row>
    <row r="103" spans="2:13" ht="12.75">
      <c r="B103" s="74">
        <f aca="true" t="shared" si="37" ref="B103:B126">IF(C103="","",B102+1)</f>
      </c>
      <c r="C103" s="71"/>
      <c r="D103" s="4">
        <f t="shared" si="27"/>
      </c>
      <c r="E103" s="10">
        <f t="shared" si="29"/>
      </c>
      <c r="F103" s="10">
        <f t="shared" si="30"/>
      </c>
      <c r="G103" s="5">
        <f t="shared" si="31"/>
      </c>
      <c r="H103" s="6">
        <f t="shared" si="32"/>
      </c>
      <c r="I103" s="7">
        <f t="shared" si="33"/>
      </c>
      <c r="J103" s="6">
        <f t="shared" si="34"/>
      </c>
      <c r="K103" s="8">
        <f t="shared" si="35"/>
      </c>
      <c r="L103" s="9">
        <f t="shared" si="36"/>
      </c>
      <c r="M103" s="23">
        <f t="shared" si="28"/>
      </c>
    </row>
    <row r="104" spans="2:13" ht="12.75">
      <c r="B104" s="74">
        <f t="shared" si="37"/>
      </c>
      <c r="C104" s="71"/>
      <c r="D104" s="4">
        <f t="shared" si="27"/>
      </c>
      <c r="E104" s="10">
        <f t="shared" si="29"/>
      </c>
      <c r="F104" s="10">
        <f t="shared" si="30"/>
      </c>
      <c r="G104" s="5">
        <f t="shared" si="31"/>
      </c>
      <c r="H104" s="6">
        <f t="shared" si="32"/>
      </c>
      <c r="I104" s="7">
        <f t="shared" si="33"/>
      </c>
      <c r="J104" s="6">
        <f t="shared" si="34"/>
      </c>
      <c r="K104" s="8">
        <f t="shared" si="35"/>
      </c>
      <c r="L104" s="9">
        <f t="shared" si="36"/>
      </c>
      <c r="M104" s="23">
        <f t="shared" si="28"/>
      </c>
    </row>
    <row r="105" spans="2:13" ht="12.75">
      <c r="B105" s="74">
        <f t="shared" si="37"/>
      </c>
      <c r="C105" s="71"/>
      <c r="D105" s="4">
        <f t="shared" si="27"/>
      </c>
      <c r="E105" s="10">
        <f t="shared" si="29"/>
      </c>
      <c r="F105" s="10">
        <f t="shared" si="30"/>
      </c>
      <c r="G105" s="5">
        <f t="shared" si="31"/>
      </c>
      <c r="H105" s="6">
        <f t="shared" si="32"/>
      </c>
      <c r="I105" s="7">
        <f t="shared" si="33"/>
      </c>
      <c r="J105" s="6">
        <f t="shared" si="34"/>
      </c>
      <c r="K105" s="8">
        <f t="shared" si="35"/>
      </c>
      <c r="L105" s="9">
        <f t="shared" si="36"/>
      </c>
      <c r="M105" s="23">
        <f t="shared" si="28"/>
      </c>
    </row>
    <row r="106" spans="2:13" ht="12.75">
      <c r="B106" s="74">
        <f t="shared" si="37"/>
      </c>
      <c r="C106" s="71"/>
      <c r="D106" s="4">
        <f t="shared" si="27"/>
      </c>
      <c r="E106" s="10">
        <f t="shared" si="29"/>
      </c>
      <c r="F106" s="10">
        <f t="shared" si="30"/>
      </c>
      <c r="G106" s="5">
        <f t="shared" si="31"/>
      </c>
      <c r="H106" s="6">
        <f t="shared" si="32"/>
      </c>
      <c r="I106" s="7">
        <f t="shared" si="33"/>
      </c>
      <c r="J106" s="6">
        <f t="shared" si="34"/>
      </c>
      <c r="K106" s="8">
        <f t="shared" si="35"/>
      </c>
      <c r="L106" s="9">
        <f t="shared" si="36"/>
      </c>
      <c r="M106" s="23">
        <f t="shared" si="28"/>
      </c>
    </row>
    <row r="107" spans="2:13" ht="12.75">
      <c r="B107" s="74">
        <f t="shared" si="37"/>
      </c>
      <c r="C107" s="71"/>
      <c r="D107" s="4">
        <f t="shared" si="27"/>
      </c>
      <c r="E107" s="10">
        <f t="shared" si="29"/>
      </c>
      <c r="F107" s="10">
        <f t="shared" si="30"/>
      </c>
      <c r="G107" s="5">
        <f t="shared" si="31"/>
      </c>
      <c r="H107" s="6">
        <f t="shared" si="32"/>
      </c>
      <c r="I107" s="7">
        <f t="shared" si="33"/>
      </c>
      <c r="J107" s="6">
        <f t="shared" si="34"/>
      </c>
      <c r="K107" s="8">
        <f t="shared" si="35"/>
      </c>
      <c r="L107" s="9">
        <f t="shared" si="36"/>
      </c>
      <c r="M107" s="23">
        <f t="shared" si="28"/>
      </c>
    </row>
    <row r="108" spans="2:13" ht="12.75">
      <c r="B108" s="74">
        <f t="shared" si="37"/>
      </c>
      <c r="C108" s="71"/>
      <c r="D108" s="4">
        <f t="shared" si="27"/>
      </c>
      <c r="E108" s="10">
        <f t="shared" si="29"/>
      </c>
      <c r="F108" s="10">
        <f t="shared" si="30"/>
      </c>
      <c r="G108" s="5">
        <f t="shared" si="31"/>
      </c>
      <c r="H108" s="6">
        <f t="shared" si="32"/>
      </c>
      <c r="I108" s="7">
        <f t="shared" si="33"/>
      </c>
      <c r="J108" s="6">
        <f t="shared" si="34"/>
      </c>
      <c r="K108" s="8">
        <f t="shared" si="35"/>
      </c>
      <c r="L108" s="9">
        <f t="shared" si="36"/>
      </c>
      <c r="M108" s="23">
        <f t="shared" si="28"/>
      </c>
    </row>
    <row r="109" spans="2:13" ht="12.75">
      <c r="B109" s="74">
        <f t="shared" si="37"/>
      </c>
      <c r="C109" s="71"/>
      <c r="D109" s="4">
        <f t="shared" si="27"/>
      </c>
      <c r="E109" s="10">
        <f t="shared" si="29"/>
      </c>
      <c r="F109" s="10">
        <f t="shared" si="30"/>
      </c>
      <c r="G109" s="5">
        <f t="shared" si="31"/>
      </c>
      <c r="H109" s="6">
        <f t="shared" si="32"/>
      </c>
      <c r="I109" s="7">
        <f t="shared" si="33"/>
      </c>
      <c r="J109" s="6">
        <f t="shared" si="34"/>
      </c>
      <c r="K109" s="8">
        <f t="shared" si="35"/>
      </c>
      <c r="L109" s="9">
        <f t="shared" si="36"/>
      </c>
      <c r="M109" s="23">
        <f t="shared" si="28"/>
      </c>
    </row>
    <row r="110" spans="2:13" ht="12.75">
      <c r="B110" s="74">
        <f t="shared" si="37"/>
      </c>
      <c r="C110" s="71"/>
      <c r="D110" s="4">
        <f t="shared" si="27"/>
      </c>
      <c r="E110" s="10">
        <f t="shared" si="29"/>
      </c>
      <c r="F110" s="10">
        <f t="shared" si="30"/>
      </c>
      <c r="G110" s="5">
        <f t="shared" si="31"/>
      </c>
      <c r="H110" s="6">
        <f t="shared" si="32"/>
      </c>
      <c r="I110" s="7">
        <f t="shared" si="33"/>
      </c>
      <c r="J110" s="6">
        <f t="shared" si="34"/>
      </c>
      <c r="K110" s="8">
        <f t="shared" si="35"/>
      </c>
      <c r="L110" s="9">
        <f t="shared" si="36"/>
      </c>
      <c r="M110" s="23">
        <f t="shared" si="28"/>
      </c>
    </row>
    <row r="111" spans="2:13" ht="12.75">
      <c r="B111" s="74">
        <f t="shared" si="37"/>
      </c>
      <c r="C111" s="71"/>
      <c r="D111" s="4">
        <f t="shared" si="27"/>
      </c>
      <c r="E111" s="10">
        <f t="shared" si="29"/>
      </c>
      <c r="F111" s="10">
        <f t="shared" si="30"/>
      </c>
      <c r="G111" s="5">
        <f t="shared" si="31"/>
      </c>
      <c r="H111" s="6">
        <f t="shared" si="32"/>
      </c>
      <c r="I111" s="7">
        <f t="shared" si="33"/>
      </c>
      <c r="J111" s="6">
        <f t="shared" si="34"/>
      </c>
      <c r="K111" s="8">
        <f t="shared" si="35"/>
      </c>
      <c r="L111" s="9">
        <f t="shared" si="36"/>
      </c>
      <c r="M111" s="23">
        <f t="shared" si="28"/>
      </c>
    </row>
    <row r="112" spans="2:13" ht="12.75">
      <c r="B112" s="74">
        <f t="shared" si="37"/>
      </c>
      <c r="C112" s="71"/>
      <c r="D112" s="4">
        <f t="shared" si="27"/>
      </c>
      <c r="E112" s="10">
        <f t="shared" si="29"/>
      </c>
      <c r="F112" s="10">
        <f t="shared" si="30"/>
      </c>
      <c r="G112" s="5">
        <f t="shared" si="31"/>
      </c>
      <c r="H112" s="6">
        <f t="shared" si="32"/>
      </c>
      <c r="I112" s="7">
        <f t="shared" si="33"/>
      </c>
      <c r="J112" s="6">
        <f t="shared" si="34"/>
      </c>
      <c r="K112" s="8">
        <f t="shared" si="35"/>
      </c>
      <c r="L112" s="9">
        <f t="shared" si="36"/>
      </c>
      <c r="M112" s="23">
        <f t="shared" si="28"/>
      </c>
    </row>
    <row r="113" spans="2:13" ht="12.75">
      <c r="B113" s="74">
        <f t="shared" si="37"/>
      </c>
      <c r="C113" s="71"/>
      <c r="D113" s="4">
        <f t="shared" si="27"/>
      </c>
      <c r="E113" s="10">
        <f t="shared" si="29"/>
      </c>
      <c r="F113" s="10">
        <f t="shared" si="30"/>
      </c>
      <c r="G113" s="5">
        <f t="shared" si="31"/>
      </c>
      <c r="H113" s="6">
        <f t="shared" si="32"/>
      </c>
      <c r="I113" s="7">
        <f t="shared" si="33"/>
      </c>
      <c r="J113" s="6">
        <f t="shared" si="34"/>
      </c>
      <c r="K113" s="8">
        <f t="shared" si="35"/>
      </c>
      <c r="L113" s="9">
        <f t="shared" si="36"/>
      </c>
      <c r="M113" s="23">
        <f t="shared" si="28"/>
      </c>
    </row>
    <row r="114" spans="2:13" ht="12.75">
      <c r="B114" s="74">
        <f t="shared" si="37"/>
      </c>
      <c r="C114" s="71"/>
      <c r="D114" s="4">
        <f t="shared" si="27"/>
      </c>
      <c r="E114" s="10">
        <f t="shared" si="29"/>
      </c>
      <c r="F114" s="10">
        <f t="shared" si="30"/>
      </c>
      <c r="G114" s="5">
        <f t="shared" si="31"/>
      </c>
      <c r="H114" s="6">
        <f t="shared" si="32"/>
      </c>
      <c r="I114" s="7">
        <f t="shared" si="33"/>
      </c>
      <c r="J114" s="6">
        <f t="shared" si="34"/>
      </c>
      <c r="K114" s="8">
        <f t="shared" si="35"/>
      </c>
      <c r="L114" s="9">
        <f t="shared" si="36"/>
      </c>
      <c r="M114" s="23">
        <f t="shared" si="28"/>
      </c>
    </row>
    <row r="115" spans="2:13" ht="12.75">
      <c r="B115" s="74">
        <f t="shared" si="37"/>
      </c>
      <c r="C115" s="71"/>
      <c r="D115" s="4">
        <f t="shared" si="27"/>
      </c>
      <c r="E115" s="10">
        <f t="shared" si="29"/>
      </c>
      <c r="F115" s="10">
        <f t="shared" si="30"/>
      </c>
      <c r="G115" s="5">
        <f t="shared" si="31"/>
      </c>
      <c r="H115" s="6">
        <f t="shared" si="32"/>
      </c>
      <c r="I115" s="7">
        <f t="shared" si="33"/>
      </c>
      <c r="J115" s="6">
        <f t="shared" si="34"/>
      </c>
      <c r="K115" s="8">
        <f t="shared" si="35"/>
      </c>
      <c r="L115" s="9">
        <f t="shared" si="36"/>
      </c>
      <c r="M115" s="23">
        <f t="shared" si="28"/>
      </c>
    </row>
    <row r="116" spans="2:13" ht="12.75">
      <c r="B116" s="74">
        <f t="shared" si="37"/>
      </c>
      <c r="C116" s="71"/>
      <c r="D116" s="4">
        <f t="shared" si="27"/>
      </c>
      <c r="E116" s="10">
        <f t="shared" si="29"/>
      </c>
      <c r="F116" s="10">
        <f t="shared" si="30"/>
      </c>
      <c r="G116" s="5">
        <f t="shared" si="31"/>
      </c>
      <c r="H116" s="6">
        <f t="shared" si="32"/>
      </c>
      <c r="I116" s="7">
        <f t="shared" si="33"/>
      </c>
      <c r="J116" s="6">
        <f t="shared" si="34"/>
      </c>
      <c r="K116" s="8">
        <f t="shared" si="35"/>
      </c>
      <c r="L116" s="9">
        <f t="shared" si="36"/>
      </c>
      <c r="M116" s="23">
        <f t="shared" si="28"/>
      </c>
    </row>
    <row r="117" spans="2:13" ht="12.75">
      <c r="B117" s="74">
        <f t="shared" si="37"/>
      </c>
      <c r="C117" s="71"/>
      <c r="D117" s="4">
        <f t="shared" si="27"/>
      </c>
      <c r="E117" s="10">
        <f t="shared" si="29"/>
      </c>
      <c r="F117" s="10">
        <f t="shared" si="30"/>
      </c>
      <c r="G117" s="5">
        <f t="shared" si="31"/>
      </c>
      <c r="H117" s="6">
        <f t="shared" si="32"/>
      </c>
      <c r="I117" s="7">
        <f t="shared" si="33"/>
      </c>
      <c r="J117" s="6">
        <f t="shared" si="34"/>
      </c>
      <c r="K117" s="8">
        <f t="shared" si="35"/>
      </c>
      <c r="L117" s="9">
        <f t="shared" si="36"/>
      </c>
      <c r="M117" s="23">
        <f t="shared" si="28"/>
      </c>
    </row>
    <row r="118" spans="2:13" ht="12.75">
      <c r="B118" s="74">
        <f t="shared" si="37"/>
      </c>
      <c r="C118" s="71"/>
      <c r="D118" s="4">
        <f t="shared" si="27"/>
      </c>
      <c r="E118" s="10">
        <f t="shared" si="29"/>
      </c>
      <c r="F118" s="10">
        <f t="shared" si="30"/>
      </c>
      <c r="G118" s="5">
        <f t="shared" si="31"/>
      </c>
      <c r="H118" s="6">
        <f t="shared" si="32"/>
      </c>
      <c r="I118" s="7">
        <f t="shared" si="33"/>
      </c>
      <c r="J118" s="6">
        <f t="shared" si="34"/>
      </c>
      <c r="K118" s="8">
        <f t="shared" si="35"/>
      </c>
      <c r="L118" s="9">
        <f t="shared" si="36"/>
      </c>
      <c r="M118" s="23">
        <f t="shared" si="28"/>
      </c>
    </row>
    <row r="119" spans="2:13" ht="12.75">
      <c r="B119" s="74">
        <f t="shared" si="37"/>
      </c>
      <c r="C119" s="71"/>
      <c r="D119" s="4">
        <f t="shared" si="27"/>
      </c>
      <c r="E119" s="10">
        <f t="shared" si="29"/>
      </c>
      <c r="F119" s="10">
        <f t="shared" si="30"/>
      </c>
      <c r="G119" s="5">
        <f t="shared" si="31"/>
      </c>
      <c r="H119" s="6">
        <f t="shared" si="32"/>
      </c>
      <c r="I119" s="7">
        <f t="shared" si="33"/>
      </c>
      <c r="J119" s="6">
        <f t="shared" si="34"/>
      </c>
      <c r="K119" s="8">
        <f t="shared" si="35"/>
      </c>
      <c r="L119" s="9">
        <f t="shared" si="36"/>
      </c>
      <c r="M119" s="23">
        <f t="shared" si="28"/>
      </c>
    </row>
    <row r="120" spans="2:13" ht="12.75">
      <c r="B120" s="74">
        <f t="shared" si="37"/>
      </c>
      <c r="C120" s="71"/>
      <c r="D120" s="4">
        <f t="shared" si="27"/>
      </c>
      <c r="E120" s="10">
        <f t="shared" si="29"/>
      </c>
      <c r="F120" s="10">
        <f t="shared" si="30"/>
      </c>
      <c r="G120" s="5">
        <f t="shared" si="31"/>
      </c>
      <c r="H120" s="6">
        <f t="shared" si="32"/>
      </c>
      <c r="I120" s="7">
        <f t="shared" si="33"/>
      </c>
      <c r="J120" s="6">
        <f t="shared" si="34"/>
      </c>
      <c r="K120" s="8">
        <f t="shared" si="35"/>
      </c>
      <c r="L120" s="9">
        <f t="shared" si="36"/>
      </c>
      <c r="M120" s="23">
        <f t="shared" si="28"/>
      </c>
    </row>
    <row r="121" spans="2:13" ht="12.75">
      <c r="B121" s="74">
        <f t="shared" si="37"/>
      </c>
      <c r="C121" s="71"/>
      <c r="D121" s="4">
        <f t="shared" si="27"/>
      </c>
      <c r="E121" s="10">
        <f t="shared" si="29"/>
      </c>
      <c r="F121" s="10">
        <f t="shared" si="30"/>
      </c>
      <c r="G121" s="5">
        <f t="shared" si="31"/>
      </c>
      <c r="H121" s="6">
        <f t="shared" si="32"/>
      </c>
      <c r="I121" s="7">
        <f t="shared" si="33"/>
      </c>
      <c r="J121" s="6">
        <f t="shared" si="34"/>
      </c>
      <c r="K121" s="8">
        <f t="shared" si="35"/>
      </c>
      <c r="L121" s="9">
        <f t="shared" si="36"/>
      </c>
      <c r="M121" s="23">
        <f t="shared" si="28"/>
      </c>
    </row>
    <row r="122" spans="2:13" ht="12.75">
      <c r="B122" s="74">
        <f t="shared" si="37"/>
      </c>
      <c r="C122" s="71"/>
      <c r="D122" s="4">
        <f t="shared" si="27"/>
      </c>
      <c r="E122" s="10">
        <f t="shared" si="29"/>
      </c>
      <c r="F122" s="10">
        <f t="shared" si="30"/>
      </c>
      <c r="G122" s="5">
        <f t="shared" si="31"/>
      </c>
      <c r="H122" s="6">
        <f t="shared" si="32"/>
      </c>
      <c r="I122" s="7">
        <f t="shared" si="33"/>
      </c>
      <c r="J122" s="6">
        <f t="shared" si="34"/>
      </c>
      <c r="K122" s="8">
        <f t="shared" si="35"/>
      </c>
      <c r="L122" s="9">
        <f t="shared" si="36"/>
      </c>
      <c r="M122" s="23">
        <f t="shared" si="28"/>
      </c>
    </row>
    <row r="123" spans="2:13" ht="12.75">
      <c r="B123" s="74">
        <f t="shared" si="37"/>
      </c>
      <c r="C123" s="71"/>
      <c r="D123" s="4">
        <f t="shared" si="27"/>
      </c>
      <c r="E123" s="10">
        <f t="shared" si="29"/>
      </c>
      <c r="F123" s="10">
        <f t="shared" si="30"/>
      </c>
      <c r="G123" s="5">
        <f t="shared" si="31"/>
      </c>
      <c r="H123" s="6">
        <f t="shared" si="32"/>
      </c>
      <c r="I123" s="7">
        <f t="shared" si="33"/>
      </c>
      <c r="J123" s="6">
        <f t="shared" si="34"/>
      </c>
      <c r="K123" s="8">
        <f t="shared" si="35"/>
      </c>
      <c r="L123" s="9">
        <f t="shared" si="36"/>
      </c>
      <c r="M123" s="23">
        <f t="shared" si="28"/>
      </c>
    </row>
    <row r="124" spans="2:13" ht="12.75">
      <c r="B124" s="74">
        <f t="shared" si="37"/>
      </c>
      <c r="C124" s="71"/>
      <c r="D124" s="4">
        <f t="shared" si="27"/>
      </c>
      <c r="E124" s="10">
        <f t="shared" si="29"/>
      </c>
      <c r="F124" s="10">
        <f t="shared" si="30"/>
      </c>
      <c r="G124" s="5">
        <f t="shared" si="31"/>
      </c>
      <c r="H124" s="6">
        <f t="shared" si="32"/>
      </c>
      <c r="I124" s="7">
        <f t="shared" si="33"/>
      </c>
      <c r="J124" s="6">
        <f t="shared" si="34"/>
      </c>
      <c r="K124" s="8">
        <f t="shared" si="35"/>
      </c>
      <c r="L124" s="9">
        <f t="shared" si="36"/>
      </c>
      <c r="M124" s="23">
        <f t="shared" si="28"/>
      </c>
    </row>
    <row r="125" spans="2:13" ht="12.75">
      <c r="B125" s="74">
        <f t="shared" si="37"/>
      </c>
      <c r="C125" s="71"/>
      <c r="D125" s="4">
        <f t="shared" si="27"/>
      </c>
      <c r="E125" s="10">
        <f t="shared" si="29"/>
      </c>
      <c r="F125" s="10">
        <f t="shared" si="30"/>
      </c>
      <c r="G125" s="5">
        <f t="shared" si="31"/>
      </c>
      <c r="H125" s="6">
        <f t="shared" si="32"/>
      </c>
      <c r="I125" s="7">
        <f t="shared" si="33"/>
      </c>
      <c r="J125" s="6">
        <f t="shared" si="34"/>
      </c>
      <c r="K125" s="8">
        <f t="shared" si="35"/>
      </c>
      <c r="L125" s="9">
        <f t="shared" si="36"/>
      </c>
      <c r="M125" s="23">
        <f t="shared" si="28"/>
      </c>
    </row>
    <row r="126" spans="2:13" ht="13.5" thickBot="1">
      <c r="B126" s="75">
        <f t="shared" si="37"/>
      </c>
      <c r="C126" s="72"/>
      <c r="D126" s="25">
        <f t="shared" si="27"/>
      </c>
      <c r="E126" s="24">
        <f t="shared" si="29"/>
      </c>
      <c r="F126" s="24">
        <f t="shared" si="30"/>
      </c>
      <c r="G126" s="26">
        <f t="shared" si="31"/>
      </c>
      <c r="H126" s="27">
        <f t="shared" si="32"/>
      </c>
      <c r="I126" s="28">
        <f t="shared" si="33"/>
      </c>
      <c r="J126" s="27">
        <f t="shared" si="34"/>
      </c>
      <c r="K126" s="29">
        <f t="shared" si="35"/>
      </c>
      <c r="L126" s="30">
        <f t="shared" si="36"/>
      </c>
      <c r="M126" s="31">
        <f>IF(C126="","",VLOOKUP(C126,nom,7,FALSE))</f>
      </c>
    </row>
  </sheetData>
  <mergeCells count="3">
    <mergeCell ref="G5:K5"/>
    <mergeCell ref="A2:L2"/>
    <mergeCell ref="A3:L3"/>
  </mergeCells>
  <printOptions/>
  <pageMargins left="0.6" right="0.53" top="1" bottom="1" header="0.4921259845" footer="0.4921259845"/>
  <pageSetup horizontalDpi="300" verticalDpi="300" orientation="portrait" paperSize="9" r:id="rId1"/>
  <headerFooter alignWithMargins="0"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26"/>
  <sheetViews>
    <sheetView showGridLines="0" tabSelected="1" workbookViewId="0" topLeftCell="A1">
      <selection activeCell="L27" sqref="L27"/>
    </sheetView>
  </sheetViews>
  <sheetFormatPr defaultColWidth="11.421875" defaultRowHeight="12.75"/>
  <cols>
    <col min="1" max="1" width="4.140625" style="0" customWidth="1"/>
    <col min="2" max="2" width="7.421875" style="11" customWidth="1"/>
    <col min="3" max="3" width="10.140625" style="11" customWidth="1"/>
    <col min="4" max="4" width="29.7109375" style="3" customWidth="1"/>
    <col min="5" max="5" width="6.140625" style="11" customWidth="1"/>
    <col min="6" max="6" width="6.57421875" style="11" customWidth="1"/>
    <col min="7" max="7" width="2.7109375" style="3" customWidth="1"/>
    <col min="8" max="8" width="0.85546875" style="3" customWidth="1"/>
    <col min="9" max="9" width="2.7109375" style="3" customWidth="1"/>
    <col min="10" max="10" width="0.85546875" style="3" customWidth="1"/>
    <col min="11" max="11" width="2.7109375" style="3" customWidth="1"/>
    <col min="12" max="12" width="12.140625" style="11" customWidth="1"/>
    <col min="13" max="13" width="10.140625" style="11" customWidth="1"/>
  </cols>
  <sheetData>
    <row r="1" ht="26.25" customHeight="1"/>
    <row r="2" spans="1:13" ht="26.25" customHeight="1">
      <c r="A2" s="87" t="str">
        <f>IF(M6="","",VLOOKUP(M6,course,2,FALSE))</f>
        <v>Enfants 1.3Kms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3"/>
    </row>
    <row r="3" spans="1:13" ht="26.25" customHeight="1">
      <c r="A3" s="88" t="str">
        <f>Course!C12</f>
        <v>Dimanche 1er Mai 2011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2"/>
    </row>
    <row r="4" ht="13.5" thickBot="1"/>
    <row r="5" spans="1:13" s="12" customFormat="1" ht="24" customHeight="1" thickBot="1">
      <c r="A5"/>
      <c r="B5" s="13" t="s">
        <v>36</v>
      </c>
      <c r="C5" s="14" t="s">
        <v>0</v>
      </c>
      <c r="D5" s="13" t="s">
        <v>26</v>
      </c>
      <c r="E5" s="13" t="s">
        <v>37</v>
      </c>
      <c r="F5" s="13" t="s">
        <v>25</v>
      </c>
      <c r="G5" s="84" t="s">
        <v>35</v>
      </c>
      <c r="H5" s="85"/>
      <c r="I5" s="85"/>
      <c r="J5" s="85"/>
      <c r="K5" s="86"/>
      <c r="L5" s="13" t="s">
        <v>33</v>
      </c>
      <c r="M5" s="13" t="s">
        <v>29</v>
      </c>
    </row>
    <row r="6" spans="2:13" ht="12.75">
      <c r="B6" s="73">
        <v>1</v>
      </c>
      <c r="C6" s="48">
        <v>751</v>
      </c>
      <c r="D6" s="16" t="str">
        <f>IF(C6="","",VLOOKUP(C6,nom,13,FALSE))</f>
        <v>FAGES Manuel</v>
      </c>
      <c r="E6" s="15" t="str">
        <f>IF(C6="","",VLOOKUP(C6,nom,8,TRUE))</f>
        <v>PO</v>
      </c>
      <c r="F6" s="15" t="str">
        <f>IF(C6="","",VLOOKUP(C6,nom,14,FALSE))</f>
        <v>M</v>
      </c>
      <c r="G6" s="17">
        <f aca="true" t="shared" si="0" ref="G6:G37">IF(C6="","",VLOOKUP(C6,Temps,2,FALSE))</f>
        <v>0</v>
      </c>
      <c r="H6" s="18" t="str">
        <f aca="true" t="shared" si="1" ref="H6:H37">IF(C6="","",":")</f>
        <v>:</v>
      </c>
      <c r="I6" s="19">
        <f aca="true" t="shared" si="2" ref="I6:I37">IF(C6="","",VLOOKUP(C6,Temps,3,FALSE))</f>
        <v>6</v>
      </c>
      <c r="J6" s="18" t="str">
        <f aca="true" t="shared" si="3" ref="J6:J37">IF(C6="","",":")</f>
        <v>:</v>
      </c>
      <c r="K6" s="20">
        <f aca="true" t="shared" si="4" ref="K6:K37">IF(C6="","",VLOOKUP(C6,Temps,4,FALSE))</f>
        <v>35</v>
      </c>
      <c r="L6" s="21">
        <f aca="true" t="shared" si="5" ref="L6:L37">IF(C6="","",VLOOKUP(C6,Temps,5,FALSE))</f>
        <v>11.848101265822784</v>
      </c>
      <c r="M6" s="22">
        <f>IF(C6="","",VLOOKUP(C6,nom,10,FALSE))</f>
        <v>2</v>
      </c>
    </row>
    <row r="7" spans="2:13" ht="12.75">
      <c r="B7" s="74">
        <f aca="true" t="shared" si="6" ref="B7:B38">IF(C7="","",B6+1)</f>
        <v>2</v>
      </c>
      <c r="C7" s="48">
        <v>752</v>
      </c>
      <c r="D7" s="4" t="str">
        <f aca="true" t="shared" si="7" ref="D7:D30">IF(C7="","",VLOOKUP(C7,nom,13,FALSE))</f>
        <v>FAGES Gabriel</v>
      </c>
      <c r="E7" s="10" t="str">
        <f aca="true" t="shared" si="8" ref="E7:E30">IF(C7="","",VLOOKUP(C7,nom,8,TRUE))</f>
        <v>EA</v>
      </c>
      <c r="F7" s="10" t="str">
        <f aca="true" t="shared" si="9" ref="F7:F30">IF(C7="","",VLOOKUP(C7,nom,14,FALSE))</f>
        <v>M</v>
      </c>
      <c r="G7" s="5">
        <f t="shared" si="0"/>
        <v>0</v>
      </c>
      <c r="H7" s="6" t="str">
        <f t="shared" si="1"/>
        <v>:</v>
      </c>
      <c r="I7" s="7">
        <f t="shared" si="2"/>
        <v>6</v>
      </c>
      <c r="J7" s="6" t="str">
        <f t="shared" si="3"/>
        <v>:</v>
      </c>
      <c r="K7" s="8">
        <f t="shared" si="4"/>
        <v>54</v>
      </c>
      <c r="L7" s="9">
        <f t="shared" si="5"/>
        <v>11.304347826086957</v>
      </c>
      <c r="M7" s="23">
        <f aca="true" t="shared" si="10" ref="M7:M30">IF(C7="","",VLOOKUP(C7,nom,10,FALSE))</f>
        <v>2</v>
      </c>
    </row>
    <row r="8" spans="2:13" ht="12.75">
      <c r="B8" s="74">
        <f t="shared" si="6"/>
        <v>3</v>
      </c>
      <c r="C8" s="48">
        <v>770</v>
      </c>
      <c r="D8" s="4" t="str">
        <f t="shared" si="7"/>
        <v>IDIQUIN Jules</v>
      </c>
      <c r="E8" s="10" t="str">
        <f t="shared" si="8"/>
        <v>PO</v>
      </c>
      <c r="F8" s="10" t="str">
        <f t="shared" si="9"/>
        <v>M</v>
      </c>
      <c r="G8" s="5">
        <f t="shared" si="0"/>
        <v>0</v>
      </c>
      <c r="H8" s="6" t="str">
        <f t="shared" si="1"/>
        <v>:</v>
      </c>
      <c r="I8" s="7">
        <f t="shared" si="2"/>
        <v>7</v>
      </c>
      <c r="J8" s="6" t="str">
        <f t="shared" si="3"/>
        <v>:</v>
      </c>
      <c r="K8" s="8">
        <f t="shared" si="4"/>
        <v>11</v>
      </c>
      <c r="L8" s="9">
        <f t="shared" si="5"/>
        <v>10.8584686774942</v>
      </c>
      <c r="M8" s="23">
        <f t="shared" si="10"/>
        <v>2</v>
      </c>
    </row>
    <row r="9" spans="2:13" ht="12.75">
      <c r="B9" s="74">
        <f t="shared" si="6"/>
        <v>4</v>
      </c>
      <c r="C9" s="48">
        <v>771</v>
      </c>
      <c r="D9" s="4" t="str">
        <f t="shared" si="7"/>
        <v>IDIQUIN Paul</v>
      </c>
      <c r="E9" s="10" t="str">
        <f t="shared" si="8"/>
        <v>PO</v>
      </c>
      <c r="F9" s="10" t="str">
        <f t="shared" si="9"/>
        <v>M</v>
      </c>
      <c r="G9" s="5">
        <f t="shared" si="0"/>
        <v>0</v>
      </c>
      <c r="H9" s="6" t="str">
        <f t="shared" si="1"/>
        <v>:</v>
      </c>
      <c r="I9" s="7">
        <f t="shared" si="2"/>
        <v>7</v>
      </c>
      <c r="J9" s="6" t="str">
        <f t="shared" si="3"/>
        <v>:</v>
      </c>
      <c r="K9" s="8">
        <f t="shared" si="4"/>
        <v>14</v>
      </c>
      <c r="L9" s="9">
        <f t="shared" si="5"/>
        <v>10.783410138248849</v>
      </c>
      <c r="M9" s="23">
        <f t="shared" si="10"/>
        <v>2</v>
      </c>
    </row>
    <row r="10" spans="2:13" ht="12.75">
      <c r="B10" s="74">
        <f t="shared" si="6"/>
        <v>5</v>
      </c>
      <c r="C10" s="48">
        <v>759</v>
      </c>
      <c r="D10" s="4" t="str">
        <f t="shared" si="7"/>
        <v>ESCHER Viktor</v>
      </c>
      <c r="E10" s="10" t="str">
        <f t="shared" si="8"/>
        <v>EA</v>
      </c>
      <c r="F10" s="10" t="str">
        <f t="shared" si="9"/>
        <v>M</v>
      </c>
      <c r="G10" s="5">
        <f t="shared" si="0"/>
        <v>0</v>
      </c>
      <c r="H10" s="6" t="str">
        <f t="shared" si="1"/>
        <v>:</v>
      </c>
      <c r="I10" s="7">
        <f t="shared" si="2"/>
        <v>7</v>
      </c>
      <c r="J10" s="6" t="str">
        <f t="shared" si="3"/>
        <v>:</v>
      </c>
      <c r="K10" s="8">
        <f t="shared" si="4"/>
        <v>31</v>
      </c>
      <c r="L10" s="9">
        <f t="shared" si="5"/>
        <v>10.376940133037694</v>
      </c>
      <c r="M10" s="23">
        <f t="shared" si="10"/>
        <v>2</v>
      </c>
    </row>
    <row r="11" spans="2:13" ht="12.75">
      <c r="B11" s="74">
        <f t="shared" si="6"/>
        <v>6</v>
      </c>
      <c r="C11" s="48">
        <v>753</v>
      </c>
      <c r="D11" s="4" t="str">
        <f t="shared" si="7"/>
        <v>GABEN Esther</v>
      </c>
      <c r="E11" s="10" t="str">
        <f t="shared" si="8"/>
        <v>PO</v>
      </c>
      <c r="F11" s="10" t="str">
        <f t="shared" si="9"/>
        <v>F</v>
      </c>
      <c r="G11" s="5">
        <f t="shared" si="0"/>
        <v>0</v>
      </c>
      <c r="H11" s="6" t="str">
        <f t="shared" si="1"/>
        <v>:</v>
      </c>
      <c r="I11" s="7">
        <f t="shared" si="2"/>
        <v>7</v>
      </c>
      <c r="J11" s="6" t="str">
        <f t="shared" si="3"/>
        <v>:</v>
      </c>
      <c r="K11" s="8">
        <f t="shared" si="4"/>
        <v>53</v>
      </c>
      <c r="L11" s="9">
        <f t="shared" si="5"/>
        <v>9.894291754756871</v>
      </c>
      <c r="M11" s="23">
        <f t="shared" si="10"/>
        <v>2</v>
      </c>
    </row>
    <row r="12" spans="2:13" ht="12.75">
      <c r="B12" s="74">
        <f t="shared" si="6"/>
        <v>7</v>
      </c>
      <c r="C12" s="48">
        <v>764</v>
      </c>
      <c r="D12" s="4" t="str">
        <f t="shared" si="7"/>
        <v>VIGUIE Théo</v>
      </c>
      <c r="E12" s="10" t="str">
        <f t="shared" si="8"/>
        <v>PO</v>
      </c>
      <c r="F12" s="10" t="str">
        <f t="shared" si="9"/>
        <v>M</v>
      </c>
      <c r="G12" s="5">
        <f t="shared" si="0"/>
        <v>0</v>
      </c>
      <c r="H12" s="6" t="str">
        <f t="shared" si="1"/>
        <v>:</v>
      </c>
      <c r="I12" s="7">
        <f t="shared" si="2"/>
        <v>7</v>
      </c>
      <c r="J12" s="6" t="str">
        <f t="shared" si="3"/>
        <v>:</v>
      </c>
      <c r="K12" s="8">
        <f t="shared" si="4"/>
        <v>53</v>
      </c>
      <c r="L12" s="9">
        <f t="shared" si="5"/>
        <v>9.894291754756871</v>
      </c>
      <c r="M12" s="23">
        <f t="shared" si="10"/>
        <v>2</v>
      </c>
    </row>
    <row r="13" spans="2:13" ht="12.75">
      <c r="B13" s="74">
        <f t="shared" si="6"/>
        <v>8</v>
      </c>
      <c r="C13" s="48">
        <v>754</v>
      </c>
      <c r="D13" s="4" t="str">
        <f t="shared" si="7"/>
        <v>ROSSELET Paul</v>
      </c>
      <c r="E13" s="10" t="str">
        <f t="shared" si="8"/>
        <v>EA</v>
      </c>
      <c r="F13" s="10" t="str">
        <f t="shared" si="9"/>
        <v>M</v>
      </c>
      <c r="G13" s="5">
        <f t="shared" si="0"/>
        <v>0</v>
      </c>
      <c r="H13" s="6" t="str">
        <f t="shared" si="1"/>
        <v>:</v>
      </c>
      <c r="I13" s="7">
        <f t="shared" si="2"/>
        <v>8</v>
      </c>
      <c r="J13" s="6" t="str">
        <f t="shared" si="3"/>
        <v>:</v>
      </c>
      <c r="K13" s="8">
        <f t="shared" si="4"/>
        <v>16</v>
      </c>
      <c r="L13" s="9">
        <f t="shared" si="5"/>
        <v>9.435483870967742</v>
      </c>
      <c r="M13" s="23">
        <f t="shared" si="10"/>
        <v>2</v>
      </c>
    </row>
    <row r="14" spans="2:13" ht="12.75">
      <c r="B14" s="74">
        <f t="shared" si="6"/>
        <v>9</v>
      </c>
      <c r="C14" s="48">
        <v>772</v>
      </c>
      <c r="D14" s="4" t="str">
        <f t="shared" si="7"/>
        <v>BESSIEUX Tommy</v>
      </c>
      <c r="E14" s="10" t="str">
        <f t="shared" si="8"/>
        <v>EA</v>
      </c>
      <c r="F14" s="10" t="str">
        <f t="shared" si="9"/>
        <v>M</v>
      </c>
      <c r="G14" s="5">
        <f t="shared" si="0"/>
        <v>0</v>
      </c>
      <c r="H14" s="6" t="str">
        <f t="shared" si="1"/>
        <v>:</v>
      </c>
      <c r="I14" s="7">
        <f t="shared" si="2"/>
        <v>9</v>
      </c>
      <c r="J14" s="6" t="str">
        <f t="shared" si="3"/>
        <v>:</v>
      </c>
      <c r="K14" s="8">
        <f t="shared" si="4"/>
        <v>43</v>
      </c>
      <c r="L14" s="9">
        <f t="shared" si="5"/>
        <v>8.027444253859349</v>
      </c>
      <c r="M14" s="23">
        <f t="shared" si="10"/>
        <v>2</v>
      </c>
    </row>
    <row r="15" spans="2:13" ht="12.75">
      <c r="B15" s="74">
        <f t="shared" si="6"/>
        <v>10</v>
      </c>
      <c r="C15" s="48">
        <v>773</v>
      </c>
      <c r="D15" s="4" t="str">
        <f t="shared" si="7"/>
        <v>BESSIEUX Manon</v>
      </c>
      <c r="E15" s="10" t="str">
        <f t="shared" si="8"/>
        <v>PO</v>
      </c>
      <c r="F15" s="10" t="str">
        <f t="shared" si="9"/>
        <v>F</v>
      </c>
      <c r="G15" s="5">
        <f t="shared" si="0"/>
        <v>0</v>
      </c>
      <c r="H15" s="6" t="str">
        <f t="shared" si="1"/>
        <v>:</v>
      </c>
      <c r="I15" s="7">
        <f t="shared" si="2"/>
        <v>9</v>
      </c>
      <c r="J15" s="6" t="str">
        <f t="shared" si="3"/>
        <v>:</v>
      </c>
      <c r="K15" s="8">
        <f t="shared" si="4"/>
        <v>44</v>
      </c>
      <c r="L15" s="9">
        <f t="shared" si="5"/>
        <v>8.013698630136986</v>
      </c>
      <c r="M15" s="23">
        <f t="shared" si="10"/>
        <v>2</v>
      </c>
    </row>
    <row r="16" spans="2:13" ht="12.75">
      <c r="B16" s="74">
        <f t="shared" si="6"/>
        <v>11</v>
      </c>
      <c r="C16" s="48">
        <v>756</v>
      </c>
      <c r="D16" s="4" t="str">
        <f t="shared" si="7"/>
        <v>PIALMOUX Gael</v>
      </c>
      <c r="E16" s="10" t="str">
        <f t="shared" si="8"/>
        <v>EA</v>
      </c>
      <c r="F16" s="10" t="str">
        <f t="shared" si="9"/>
        <v>M</v>
      </c>
      <c r="G16" s="5">
        <f t="shared" si="0"/>
        <v>0</v>
      </c>
      <c r="H16" s="6" t="str">
        <f t="shared" si="1"/>
        <v>:</v>
      </c>
      <c r="I16" s="7">
        <f t="shared" si="2"/>
        <v>10</v>
      </c>
      <c r="J16" s="6" t="str">
        <f t="shared" si="3"/>
        <v>:</v>
      </c>
      <c r="K16" s="8">
        <f t="shared" si="4"/>
        <v>3</v>
      </c>
      <c r="L16" s="9">
        <f t="shared" si="5"/>
        <v>7.7611940298507465</v>
      </c>
      <c r="M16" s="23">
        <f t="shared" si="10"/>
        <v>2</v>
      </c>
    </row>
    <row r="17" spans="2:13" ht="12.75">
      <c r="B17" s="74">
        <f t="shared" si="6"/>
        <v>12</v>
      </c>
      <c r="C17" s="48">
        <v>758</v>
      </c>
      <c r="D17" s="4" t="str">
        <f t="shared" si="7"/>
        <v>AUGE Léonie</v>
      </c>
      <c r="E17" s="10" t="str">
        <f t="shared" si="8"/>
        <v>EA</v>
      </c>
      <c r="F17" s="10" t="str">
        <f t="shared" si="9"/>
        <v>F</v>
      </c>
      <c r="G17" s="5">
        <f t="shared" si="0"/>
        <v>0</v>
      </c>
      <c r="H17" s="6" t="str">
        <f t="shared" si="1"/>
        <v>:</v>
      </c>
      <c r="I17" s="7">
        <f t="shared" si="2"/>
        <v>10</v>
      </c>
      <c r="J17" s="6" t="str">
        <f t="shared" si="3"/>
        <v>:</v>
      </c>
      <c r="K17" s="8">
        <f t="shared" si="4"/>
        <v>8</v>
      </c>
      <c r="L17" s="9">
        <f t="shared" si="5"/>
        <v>7.697368421052632</v>
      </c>
      <c r="M17" s="23">
        <f t="shared" si="10"/>
        <v>2</v>
      </c>
    </row>
    <row r="18" spans="2:13" ht="12.75">
      <c r="B18" s="74">
        <f t="shared" si="6"/>
        <v>13</v>
      </c>
      <c r="C18" s="48">
        <v>776</v>
      </c>
      <c r="D18" s="4" t="str">
        <f t="shared" si="7"/>
        <v>HUITRIC Rosie</v>
      </c>
      <c r="E18" s="10" t="str">
        <f t="shared" si="8"/>
        <v>EA</v>
      </c>
      <c r="F18" s="10" t="str">
        <f t="shared" si="9"/>
        <v>F</v>
      </c>
      <c r="G18" s="5">
        <f t="shared" si="0"/>
        <v>0</v>
      </c>
      <c r="H18" s="6" t="str">
        <f t="shared" si="1"/>
        <v>:</v>
      </c>
      <c r="I18" s="7">
        <f t="shared" si="2"/>
        <v>10</v>
      </c>
      <c r="J18" s="6" t="str">
        <f t="shared" si="3"/>
        <v>:</v>
      </c>
      <c r="K18" s="8">
        <f t="shared" si="4"/>
        <v>11</v>
      </c>
      <c r="L18" s="9">
        <f t="shared" si="5"/>
        <v>7.659574468085107</v>
      </c>
      <c r="M18" s="23">
        <f t="shared" si="10"/>
        <v>2</v>
      </c>
    </row>
    <row r="19" spans="2:13" ht="12.75">
      <c r="B19" s="74">
        <f t="shared" si="6"/>
        <v>14</v>
      </c>
      <c r="C19" s="48">
        <v>768</v>
      </c>
      <c r="D19" s="4" t="str">
        <f t="shared" si="7"/>
        <v>MARCILLLAC Solène</v>
      </c>
      <c r="E19" s="10" t="str">
        <f t="shared" si="8"/>
        <v>EA</v>
      </c>
      <c r="F19" s="10" t="str">
        <f t="shared" si="9"/>
        <v>F</v>
      </c>
      <c r="G19" s="5">
        <f t="shared" si="0"/>
        <v>0</v>
      </c>
      <c r="H19" s="6" t="str">
        <f t="shared" si="1"/>
        <v>:</v>
      </c>
      <c r="I19" s="7">
        <f t="shared" si="2"/>
        <v>10</v>
      </c>
      <c r="J19" s="6" t="str">
        <f t="shared" si="3"/>
        <v>:</v>
      </c>
      <c r="K19" s="8">
        <f t="shared" si="4"/>
        <v>25</v>
      </c>
      <c r="L19" s="9">
        <f t="shared" si="5"/>
        <v>7.488</v>
      </c>
      <c r="M19" s="23">
        <f t="shared" si="10"/>
        <v>2</v>
      </c>
    </row>
    <row r="20" spans="2:13" ht="12.75">
      <c r="B20" s="74">
        <f t="shared" si="6"/>
        <v>15</v>
      </c>
      <c r="C20" s="48">
        <v>775</v>
      </c>
      <c r="D20" s="4" t="str">
        <f t="shared" si="7"/>
        <v>HUITRIC Jeanis</v>
      </c>
      <c r="E20" s="10" t="str">
        <f t="shared" si="8"/>
        <v>EA</v>
      </c>
      <c r="F20" s="10" t="str">
        <f t="shared" si="9"/>
        <v>F</v>
      </c>
      <c r="G20" s="5">
        <f t="shared" si="0"/>
        <v>0</v>
      </c>
      <c r="H20" s="6" t="str">
        <f t="shared" si="1"/>
        <v>:</v>
      </c>
      <c r="I20" s="7">
        <f t="shared" si="2"/>
        <v>10</v>
      </c>
      <c r="J20" s="6" t="str">
        <f t="shared" si="3"/>
        <v>:</v>
      </c>
      <c r="K20" s="8">
        <f t="shared" si="4"/>
        <v>27</v>
      </c>
      <c r="L20" s="9">
        <f t="shared" si="5"/>
        <v>7.464114832535885</v>
      </c>
      <c r="M20" s="23">
        <f t="shared" si="10"/>
        <v>2</v>
      </c>
    </row>
    <row r="21" spans="2:13" ht="12.75">
      <c r="B21" s="74">
        <f t="shared" si="6"/>
        <v>16</v>
      </c>
      <c r="C21" s="48">
        <v>777</v>
      </c>
      <c r="D21" s="4" t="str">
        <f t="shared" si="7"/>
        <v>PETRIC Claire</v>
      </c>
      <c r="E21" s="10" t="str">
        <f t="shared" si="8"/>
        <v>EA</v>
      </c>
      <c r="F21" s="10" t="str">
        <f t="shared" si="9"/>
        <v>F</v>
      </c>
      <c r="G21" s="5">
        <f t="shared" si="0"/>
        <v>0</v>
      </c>
      <c r="H21" s="6" t="str">
        <f t="shared" si="1"/>
        <v>:</v>
      </c>
      <c r="I21" s="7">
        <f t="shared" si="2"/>
        <v>10</v>
      </c>
      <c r="J21" s="6" t="str">
        <f t="shared" si="3"/>
        <v>:</v>
      </c>
      <c r="K21" s="8">
        <f t="shared" si="4"/>
        <v>28</v>
      </c>
      <c r="L21" s="9">
        <f t="shared" si="5"/>
        <v>7.452229299363057</v>
      </c>
      <c r="M21" s="23">
        <f t="shared" si="10"/>
        <v>2</v>
      </c>
    </row>
    <row r="22" spans="2:13" ht="12.75">
      <c r="B22" s="74">
        <f t="shared" si="6"/>
        <v>17</v>
      </c>
      <c r="C22" s="48">
        <v>766</v>
      </c>
      <c r="D22" s="4" t="str">
        <f t="shared" si="7"/>
        <v>RENACLE Lisa</v>
      </c>
      <c r="E22" s="10" t="str">
        <f t="shared" si="8"/>
        <v>EA</v>
      </c>
      <c r="F22" s="10" t="str">
        <f t="shared" si="9"/>
        <v>F</v>
      </c>
      <c r="G22" s="5">
        <f t="shared" si="0"/>
        <v>0</v>
      </c>
      <c r="H22" s="6" t="str">
        <f t="shared" si="1"/>
        <v>:</v>
      </c>
      <c r="I22" s="7">
        <f t="shared" si="2"/>
        <v>10</v>
      </c>
      <c r="J22" s="6" t="str">
        <f t="shared" si="3"/>
        <v>:</v>
      </c>
      <c r="K22" s="8">
        <f t="shared" si="4"/>
        <v>29</v>
      </c>
      <c r="L22" s="9">
        <f t="shared" si="5"/>
        <v>7.440381558028617</v>
      </c>
      <c r="M22" s="23">
        <f t="shared" si="10"/>
        <v>2</v>
      </c>
    </row>
    <row r="23" spans="2:13" ht="12.75">
      <c r="B23" s="74">
        <f t="shared" si="6"/>
        <v>18</v>
      </c>
      <c r="C23" s="48">
        <v>763</v>
      </c>
      <c r="D23" s="4" t="str">
        <f t="shared" si="7"/>
        <v>VIGUIE Yoann</v>
      </c>
      <c r="E23" s="10" t="str">
        <f t="shared" si="8"/>
        <v>EA</v>
      </c>
      <c r="F23" s="10" t="str">
        <f t="shared" si="9"/>
        <v>M</v>
      </c>
      <c r="G23" s="5">
        <f t="shared" si="0"/>
        <v>0</v>
      </c>
      <c r="H23" s="6" t="str">
        <f t="shared" si="1"/>
        <v>:</v>
      </c>
      <c r="I23" s="7">
        <f t="shared" si="2"/>
        <v>10</v>
      </c>
      <c r="J23" s="6" t="str">
        <f t="shared" si="3"/>
        <v>:</v>
      </c>
      <c r="K23" s="8">
        <f t="shared" si="4"/>
        <v>33</v>
      </c>
      <c r="L23" s="9">
        <f t="shared" si="5"/>
        <v>7.393364928909953</v>
      </c>
      <c r="M23" s="23">
        <f t="shared" si="10"/>
        <v>2</v>
      </c>
    </row>
    <row r="24" spans="2:13" ht="12.75">
      <c r="B24" s="74">
        <f t="shared" si="6"/>
        <v>19</v>
      </c>
      <c r="C24" s="48">
        <v>774</v>
      </c>
      <c r="D24" s="4" t="str">
        <f t="shared" si="7"/>
        <v>HUITRIC Zoé</v>
      </c>
      <c r="E24" s="10" t="str">
        <f t="shared" si="8"/>
        <v>EA</v>
      </c>
      <c r="F24" s="10" t="str">
        <f t="shared" si="9"/>
        <v>F</v>
      </c>
      <c r="G24" s="5">
        <f t="shared" si="0"/>
        <v>0</v>
      </c>
      <c r="H24" s="6" t="str">
        <f t="shared" si="1"/>
        <v>:</v>
      </c>
      <c r="I24" s="7">
        <f t="shared" si="2"/>
        <v>10</v>
      </c>
      <c r="J24" s="6" t="str">
        <f t="shared" si="3"/>
        <v>:</v>
      </c>
      <c r="K24" s="8">
        <f t="shared" si="4"/>
        <v>39</v>
      </c>
      <c r="L24" s="9">
        <f t="shared" si="5"/>
        <v>7.323943661971831</v>
      </c>
      <c r="M24" s="23">
        <f t="shared" si="10"/>
        <v>2</v>
      </c>
    </row>
    <row r="25" spans="2:13" ht="12.75">
      <c r="B25" s="74">
        <f t="shared" si="6"/>
        <v>20</v>
      </c>
      <c r="C25" s="48">
        <v>755</v>
      </c>
      <c r="D25" s="4" t="str">
        <f t="shared" si="7"/>
        <v>YAMS Tommy</v>
      </c>
      <c r="E25" s="10" t="str">
        <f t="shared" si="8"/>
        <v>PO</v>
      </c>
      <c r="F25" s="10" t="str">
        <f t="shared" si="9"/>
        <v>M</v>
      </c>
      <c r="G25" s="5">
        <f t="shared" si="0"/>
        <v>0</v>
      </c>
      <c r="H25" s="6" t="str">
        <f t="shared" si="1"/>
        <v>:</v>
      </c>
      <c r="I25" s="7">
        <f t="shared" si="2"/>
        <v>10</v>
      </c>
      <c r="J25" s="6" t="str">
        <f t="shared" si="3"/>
        <v>:</v>
      </c>
      <c r="K25" s="8">
        <f t="shared" si="4"/>
        <v>39</v>
      </c>
      <c r="L25" s="9">
        <f t="shared" si="5"/>
        <v>7.323943661971831</v>
      </c>
      <c r="M25" s="23">
        <f t="shared" si="10"/>
        <v>2</v>
      </c>
    </row>
    <row r="26" spans="2:13" ht="12.75">
      <c r="B26" s="74">
        <f t="shared" si="6"/>
        <v>21</v>
      </c>
      <c r="C26" s="48">
        <v>760</v>
      </c>
      <c r="D26" s="4" t="str">
        <f t="shared" si="7"/>
        <v>CAEN Valentin</v>
      </c>
      <c r="E26" s="10" t="str">
        <f t="shared" si="8"/>
        <v>BE</v>
      </c>
      <c r="F26" s="10" t="str">
        <f t="shared" si="9"/>
        <v>M</v>
      </c>
      <c r="G26" s="5">
        <f t="shared" si="0"/>
        <v>0</v>
      </c>
      <c r="H26" s="6" t="str">
        <f t="shared" si="1"/>
        <v>:</v>
      </c>
      <c r="I26" s="7">
        <f t="shared" si="2"/>
        <v>10</v>
      </c>
      <c r="J26" s="6" t="str">
        <f t="shared" si="3"/>
        <v>:</v>
      </c>
      <c r="K26" s="8">
        <f t="shared" si="4"/>
        <v>39</v>
      </c>
      <c r="L26" s="9">
        <f t="shared" si="5"/>
        <v>7.323943661971831</v>
      </c>
      <c r="M26" s="23">
        <f t="shared" si="10"/>
        <v>2</v>
      </c>
    </row>
    <row r="27" spans="2:13" ht="12.75">
      <c r="B27" s="74">
        <f t="shared" si="6"/>
        <v>22</v>
      </c>
      <c r="C27" s="48">
        <v>761</v>
      </c>
      <c r="D27" s="4" t="str">
        <f t="shared" si="7"/>
        <v>BAILLY BARTHEZ Camille</v>
      </c>
      <c r="E27" s="10" t="str">
        <f t="shared" si="8"/>
        <v>PO</v>
      </c>
      <c r="F27" s="10" t="str">
        <f t="shared" si="9"/>
        <v>M</v>
      </c>
      <c r="G27" s="5">
        <f t="shared" si="0"/>
        <v>0</v>
      </c>
      <c r="H27" s="6" t="str">
        <f t="shared" si="1"/>
        <v>:</v>
      </c>
      <c r="I27" s="7">
        <f t="shared" si="2"/>
        <v>10</v>
      </c>
      <c r="J27" s="6" t="str">
        <f t="shared" si="3"/>
        <v>:</v>
      </c>
      <c r="K27" s="8">
        <f t="shared" si="4"/>
        <v>39</v>
      </c>
      <c r="L27" s="9">
        <f t="shared" si="5"/>
        <v>7.323943661971831</v>
      </c>
      <c r="M27" s="23">
        <f t="shared" si="10"/>
        <v>2</v>
      </c>
    </row>
    <row r="28" spans="2:13" ht="12.75">
      <c r="B28" s="74">
        <f t="shared" si="6"/>
        <v>23</v>
      </c>
      <c r="C28" s="48">
        <v>765</v>
      </c>
      <c r="D28" s="4" t="str">
        <f t="shared" si="7"/>
        <v>BAILLY BARTHEZ Amicie</v>
      </c>
      <c r="E28" s="10" t="str">
        <f t="shared" si="8"/>
        <v>EA</v>
      </c>
      <c r="F28" s="10" t="str">
        <f t="shared" si="9"/>
        <v>F</v>
      </c>
      <c r="G28" s="5">
        <f t="shared" si="0"/>
        <v>0</v>
      </c>
      <c r="H28" s="6" t="str">
        <f t="shared" si="1"/>
        <v>:</v>
      </c>
      <c r="I28" s="7">
        <f t="shared" si="2"/>
        <v>10</v>
      </c>
      <c r="J28" s="6" t="str">
        <f t="shared" si="3"/>
        <v>:</v>
      </c>
      <c r="K28" s="8">
        <f t="shared" si="4"/>
        <v>39</v>
      </c>
      <c r="L28" s="9">
        <f t="shared" si="5"/>
        <v>7.323943661971831</v>
      </c>
      <c r="M28" s="23">
        <f t="shared" si="10"/>
        <v>2</v>
      </c>
    </row>
    <row r="29" spans="2:13" ht="12.75">
      <c r="B29" s="74">
        <f t="shared" si="6"/>
        <v>24</v>
      </c>
      <c r="C29" s="48">
        <v>767</v>
      </c>
      <c r="D29" s="4" t="str">
        <f t="shared" si="7"/>
        <v>CAEN Noa</v>
      </c>
      <c r="E29" s="10" t="str">
        <f t="shared" si="8"/>
        <v>EA</v>
      </c>
      <c r="F29" s="10" t="str">
        <f t="shared" si="9"/>
        <v>F</v>
      </c>
      <c r="G29" s="5">
        <f t="shared" si="0"/>
        <v>0</v>
      </c>
      <c r="H29" s="6" t="str">
        <f t="shared" si="1"/>
        <v>:</v>
      </c>
      <c r="I29" s="7">
        <f t="shared" si="2"/>
        <v>10</v>
      </c>
      <c r="J29" s="6" t="str">
        <f t="shared" si="3"/>
        <v>:</v>
      </c>
      <c r="K29" s="8">
        <f t="shared" si="4"/>
        <v>39</v>
      </c>
      <c r="L29" s="9">
        <f t="shared" si="5"/>
        <v>7.323943661971831</v>
      </c>
      <c r="M29" s="23">
        <f t="shared" si="10"/>
        <v>2</v>
      </c>
    </row>
    <row r="30" spans="2:13" ht="12.75">
      <c r="B30" s="74">
        <f t="shared" si="6"/>
        <v>25</v>
      </c>
      <c r="C30" s="48">
        <v>769</v>
      </c>
      <c r="D30" s="4" t="str">
        <f t="shared" si="7"/>
        <v>CROIZIER Gladys</v>
      </c>
      <c r="E30" s="10" t="str">
        <f t="shared" si="8"/>
        <v>EA</v>
      </c>
      <c r="F30" s="10" t="str">
        <f t="shared" si="9"/>
        <v>F</v>
      </c>
      <c r="G30" s="5">
        <f t="shared" si="0"/>
        <v>0</v>
      </c>
      <c r="H30" s="6" t="str">
        <f t="shared" si="1"/>
        <v>:</v>
      </c>
      <c r="I30" s="7">
        <f t="shared" si="2"/>
        <v>10</v>
      </c>
      <c r="J30" s="6" t="str">
        <f t="shared" si="3"/>
        <v>:</v>
      </c>
      <c r="K30" s="8">
        <f t="shared" si="4"/>
        <v>39</v>
      </c>
      <c r="L30" s="9">
        <f t="shared" si="5"/>
        <v>7.323943661971831</v>
      </c>
      <c r="M30" s="23">
        <f t="shared" si="10"/>
        <v>2</v>
      </c>
    </row>
    <row r="31" spans="2:13" ht="12.75">
      <c r="B31" s="74">
        <f t="shared" si="6"/>
      </c>
      <c r="C31" s="71"/>
      <c r="D31" s="4">
        <f>IF(C31="","",VLOOKUP(C31,nom,10,FALSE))</f>
      </c>
      <c r="E31" s="10">
        <f>IF(C31="","",VLOOKUP(C31,nom,5,TRUE))</f>
      </c>
      <c r="F31" s="10">
        <f>IF(C31="","",VLOOKUP(C31,nom,11,FALSE))</f>
      </c>
      <c r="G31" s="5">
        <f t="shared" si="0"/>
      </c>
      <c r="H31" s="6">
        <f t="shared" si="1"/>
      </c>
      <c r="I31" s="7">
        <f t="shared" si="2"/>
      </c>
      <c r="J31" s="6">
        <f t="shared" si="3"/>
      </c>
      <c r="K31" s="8">
        <f t="shared" si="4"/>
      </c>
      <c r="L31" s="9">
        <f t="shared" si="5"/>
      </c>
      <c r="M31" s="23">
        <f>IF(C31="","",VLOOKUP(C31,nom,7,FALSE))</f>
      </c>
    </row>
    <row r="32" spans="2:13" ht="12.75">
      <c r="B32" s="74">
        <f t="shared" si="6"/>
      </c>
      <c r="C32" s="71"/>
      <c r="D32" s="4">
        <f>IF(C32="","",VLOOKUP(C32,nom,10,FALSE))</f>
      </c>
      <c r="E32" s="10">
        <f>IF(C32="","",VLOOKUP(C32,nom,5,TRUE))</f>
      </c>
      <c r="F32" s="10">
        <f>IF(C32="","",VLOOKUP(C32,nom,11,FALSE))</f>
      </c>
      <c r="G32" s="5">
        <f t="shared" si="0"/>
      </c>
      <c r="H32" s="6">
        <f t="shared" si="1"/>
      </c>
      <c r="I32" s="7">
        <f t="shared" si="2"/>
      </c>
      <c r="J32" s="6">
        <f t="shared" si="3"/>
      </c>
      <c r="K32" s="8">
        <f t="shared" si="4"/>
      </c>
      <c r="L32" s="9">
        <f t="shared" si="5"/>
      </c>
      <c r="M32" s="23">
        <f>IF(C32="","",VLOOKUP(C32,nom,7,FALSE))</f>
      </c>
    </row>
    <row r="33" spans="2:13" ht="12.75">
      <c r="B33" s="74">
        <f t="shared" si="6"/>
      </c>
      <c r="C33" s="71"/>
      <c r="D33" s="4">
        <f>IF(C33="","",VLOOKUP(C33,nom,10,FALSE))</f>
      </c>
      <c r="E33" s="10">
        <f>IF(C33="","",VLOOKUP(C33,nom,5,TRUE))</f>
      </c>
      <c r="F33" s="10">
        <f>IF(C33="","",VLOOKUP(C33,nom,11,FALSE))</f>
      </c>
      <c r="G33" s="5">
        <f t="shared" si="0"/>
      </c>
      <c r="H33" s="6">
        <f t="shared" si="1"/>
      </c>
      <c r="I33" s="7">
        <f t="shared" si="2"/>
      </c>
      <c r="J33" s="6">
        <f t="shared" si="3"/>
      </c>
      <c r="K33" s="8">
        <f t="shared" si="4"/>
      </c>
      <c r="L33" s="9">
        <f t="shared" si="5"/>
      </c>
      <c r="M33" s="23">
        <f>IF(C33="","",VLOOKUP(C33,nom,7,FALSE))</f>
      </c>
    </row>
    <row r="34" spans="2:13" ht="12.75">
      <c r="B34" s="74">
        <f t="shared" si="6"/>
      </c>
      <c r="C34" s="71"/>
      <c r="D34" s="4">
        <f>IF(C34="","",VLOOKUP(C34,nom,10,FALSE))</f>
      </c>
      <c r="E34" s="10">
        <f>IF(C34="","",VLOOKUP(C34,nom,5,TRUE))</f>
      </c>
      <c r="F34" s="10">
        <f>IF(C34="","",VLOOKUP(C34,nom,11,FALSE))</f>
      </c>
      <c r="G34" s="5">
        <f t="shared" si="0"/>
      </c>
      <c r="H34" s="6">
        <f t="shared" si="1"/>
      </c>
      <c r="I34" s="7">
        <f t="shared" si="2"/>
      </c>
      <c r="J34" s="6">
        <f t="shared" si="3"/>
      </c>
      <c r="K34" s="8">
        <f t="shared" si="4"/>
      </c>
      <c r="L34" s="9">
        <f t="shared" si="5"/>
      </c>
      <c r="M34" s="23">
        <f>IF(C34="","",VLOOKUP(C34,nom,7,FALSE))</f>
      </c>
    </row>
    <row r="35" spans="2:13" ht="12.75">
      <c r="B35" s="74">
        <f t="shared" si="6"/>
      </c>
      <c r="C35" s="71"/>
      <c r="D35" s="4">
        <f>IF(C35="","",VLOOKUP(C35,nom,10,FALSE))</f>
      </c>
      <c r="E35" s="10">
        <f>IF(C35="","",VLOOKUP(C35,nom,5,TRUE))</f>
      </c>
      <c r="F35" s="10">
        <f>IF(C35="","",VLOOKUP(C35,nom,11,FALSE))</f>
      </c>
      <c r="G35" s="5">
        <f t="shared" si="0"/>
      </c>
      <c r="H35" s="6">
        <f t="shared" si="1"/>
      </c>
      <c r="I35" s="7">
        <f t="shared" si="2"/>
      </c>
      <c r="J35" s="6">
        <f t="shared" si="3"/>
      </c>
      <c r="K35" s="8">
        <f t="shared" si="4"/>
      </c>
      <c r="L35" s="9">
        <f t="shared" si="5"/>
      </c>
      <c r="M35" s="23">
        <f>IF(C35="","",VLOOKUP(C35,nom,7,FALSE))</f>
      </c>
    </row>
    <row r="36" spans="2:13" ht="12.75">
      <c r="B36" s="74">
        <f t="shared" si="6"/>
      </c>
      <c r="C36" s="71"/>
      <c r="D36" s="4">
        <f>IF(C36="","",VLOOKUP(C36,nom,10,FALSE))</f>
      </c>
      <c r="E36" s="10">
        <f>IF(C36="","",VLOOKUP(C36,nom,5,TRUE))</f>
      </c>
      <c r="F36" s="10">
        <f>IF(C36="","",VLOOKUP(C36,nom,11,FALSE))</f>
      </c>
      <c r="G36" s="5">
        <f t="shared" si="0"/>
      </c>
      <c r="H36" s="6">
        <f t="shared" si="1"/>
      </c>
      <c r="I36" s="7">
        <f t="shared" si="2"/>
      </c>
      <c r="J36" s="6">
        <f t="shared" si="3"/>
      </c>
      <c r="K36" s="8">
        <f t="shared" si="4"/>
      </c>
      <c r="L36" s="9">
        <f t="shared" si="5"/>
      </c>
      <c r="M36" s="23">
        <f>IF(C36="","",VLOOKUP(C36,nom,7,FALSE))</f>
      </c>
    </row>
    <row r="37" spans="2:13" ht="12.75">
      <c r="B37" s="74">
        <f t="shared" si="6"/>
      </c>
      <c r="C37" s="71"/>
      <c r="D37" s="4">
        <f>IF(C37="","",VLOOKUP(C37,nom,10,FALSE))</f>
      </c>
      <c r="E37" s="10">
        <f>IF(C37="","",VLOOKUP(C37,nom,5,TRUE))</f>
      </c>
      <c r="F37" s="10">
        <f>IF(C37="","",VLOOKUP(C37,nom,11,FALSE))</f>
      </c>
      <c r="G37" s="5">
        <f t="shared" si="0"/>
      </c>
      <c r="H37" s="6">
        <f t="shared" si="1"/>
      </c>
      <c r="I37" s="7">
        <f t="shared" si="2"/>
      </c>
      <c r="J37" s="6">
        <f t="shared" si="3"/>
      </c>
      <c r="K37" s="8">
        <f t="shared" si="4"/>
      </c>
      <c r="L37" s="9">
        <f t="shared" si="5"/>
      </c>
      <c r="M37" s="23">
        <f>IF(C37="","",VLOOKUP(C37,nom,7,FALSE))</f>
      </c>
    </row>
    <row r="38" spans="2:13" ht="12.75">
      <c r="B38" s="74">
        <f t="shared" si="6"/>
      </c>
      <c r="C38" s="71"/>
      <c r="D38" s="4">
        <f aca="true" t="shared" si="11" ref="D38:D69">IF(C38="","",VLOOKUP(C38,nom,10,FALSE))</f>
      </c>
      <c r="E38" s="10">
        <f aca="true" t="shared" si="12" ref="E38:E69">IF(C38="","",VLOOKUP(C38,nom,5,TRUE))</f>
      </c>
      <c r="F38" s="10">
        <f aca="true" t="shared" si="13" ref="F38:F69">IF(C38="","",VLOOKUP(C38,nom,11,FALSE))</f>
      </c>
      <c r="G38" s="5">
        <f aca="true" t="shared" si="14" ref="G38:G69">IF(C38="","",VLOOKUP(C38,Temps,2,FALSE))</f>
      </c>
      <c r="H38" s="6">
        <f aca="true" t="shared" si="15" ref="H38:H69">IF(C38="","",":")</f>
      </c>
      <c r="I38" s="7">
        <f aca="true" t="shared" si="16" ref="I38:I69">IF(C38="","",VLOOKUP(C38,Temps,3,FALSE))</f>
      </c>
      <c r="J38" s="6">
        <f aca="true" t="shared" si="17" ref="J38:J69">IF(C38="","",":")</f>
      </c>
      <c r="K38" s="8">
        <f aca="true" t="shared" si="18" ref="K38:K69">IF(C38="","",VLOOKUP(C38,Temps,4,FALSE))</f>
      </c>
      <c r="L38" s="9">
        <f aca="true" t="shared" si="19" ref="L38:L69">IF(C38="","",VLOOKUP(C38,Temps,5,FALSE))</f>
      </c>
      <c r="M38" s="23">
        <f aca="true" t="shared" si="20" ref="M38:M69">IF(C38="","",VLOOKUP(C38,nom,7,FALSE))</f>
      </c>
    </row>
    <row r="39" spans="2:13" ht="12.75">
      <c r="B39" s="74">
        <f aca="true" t="shared" si="21" ref="B39:B70">IF(C39="","",B38+1)</f>
      </c>
      <c r="C39" s="71"/>
      <c r="D39" s="4">
        <f t="shared" si="11"/>
      </c>
      <c r="E39" s="10">
        <f t="shared" si="12"/>
      </c>
      <c r="F39" s="10">
        <f t="shared" si="13"/>
      </c>
      <c r="G39" s="5">
        <f t="shared" si="14"/>
      </c>
      <c r="H39" s="6">
        <f t="shared" si="15"/>
      </c>
      <c r="I39" s="7">
        <f t="shared" si="16"/>
      </c>
      <c r="J39" s="6">
        <f t="shared" si="17"/>
      </c>
      <c r="K39" s="8">
        <f t="shared" si="18"/>
      </c>
      <c r="L39" s="9">
        <f t="shared" si="19"/>
      </c>
      <c r="M39" s="23">
        <f t="shared" si="20"/>
      </c>
    </row>
    <row r="40" spans="2:13" ht="12.75">
      <c r="B40" s="74">
        <f t="shared" si="21"/>
      </c>
      <c r="C40" s="71"/>
      <c r="D40" s="4">
        <f t="shared" si="11"/>
      </c>
      <c r="E40" s="10">
        <f t="shared" si="12"/>
      </c>
      <c r="F40" s="10">
        <f t="shared" si="13"/>
      </c>
      <c r="G40" s="5">
        <f t="shared" si="14"/>
      </c>
      <c r="H40" s="6">
        <f t="shared" si="15"/>
      </c>
      <c r="I40" s="7">
        <f t="shared" si="16"/>
      </c>
      <c r="J40" s="6">
        <f t="shared" si="17"/>
      </c>
      <c r="K40" s="8">
        <f t="shared" si="18"/>
      </c>
      <c r="L40" s="9">
        <f t="shared" si="19"/>
      </c>
      <c r="M40" s="23">
        <f t="shared" si="20"/>
      </c>
    </row>
    <row r="41" spans="2:13" ht="12.75">
      <c r="B41" s="74">
        <f t="shared" si="21"/>
      </c>
      <c r="C41" s="71"/>
      <c r="D41" s="4">
        <f t="shared" si="11"/>
      </c>
      <c r="E41" s="10">
        <f t="shared" si="12"/>
      </c>
      <c r="F41" s="10">
        <f t="shared" si="13"/>
      </c>
      <c r="G41" s="5">
        <f t="shared" si="14"/>
      </c>
      <c r="H41" s="6">
        <f t="shared" si="15"/>
      </c>
      <c r="I41" s="7">
        <f t="shared" si="16"/>
      </c>
      <c r="J41" s="6">
        <f t="shared" si="17"/>
      </c>
      <c r="K41" s="8">
        <f t="shared" si="18"/>
      </c>
      <c r="L41" s="9">
        <f t="shared" si="19"/>
      </c>
      <c r="M41" s="23">
        <f t="shared" si="20"/>
      </c>
    </row>
    <row r="42" spans="2:13" ht="12.75">
      <c r="B42" s="74">
        <f t="shared" si="21"/>
      </c>
      <c r="C42" s="71"/>
      <c r="D42" s="4">
        <f t="shared" si="11"/>
      </c>
      <c r="E42" s="10">
        <f t="shared" si="12"/>
      </c>
      <c r="F42" s="10">
        <f t="shared" si="13"/>
      </c>
      <c r="G42" s="5">
        <f t="shared" si="14"/>
      </c>
      <c r="H42" s="6">
        <f t="shared" si="15"/>
      </c>
      <c r="I42" s="7">
        <f t="shared" si="16"/>
      </c>
      <c r="J42" s="6">
        <f t="shared" si="17"/>
      </c>
      <c r="K42" s="8">
        <f t="shared" si="18"/>
      </c>
      <c r="L42" s="9">
        <f t="shared" si="19"/>
      </c>
      <c r="M42" s="23">
        <f t="shared" si="20"/>
      </c>
    </row>
    <row r="43" spans="2:13" ht="12.75">
      <c r="B43" s="74">
        <f t="shared" si="21"/>
      </c>
      <c r="C43" s="71"/>
      <c r="D43" s="4">
        <f t="shared" si="11"/>
      </c>
      <c r="E43" s="10">
        <f t="shared" si="12"/>
      </c>
      <c r="F43" s="10">
        <f t="shared" si="13"/>
      </c>
      <c r="G43" s="5">
        <f t="shared" si="14"/>
      </c>
      <c r="H43" s="6">
        <f t="shared" si="15"/>
      </c>
      <c r="I43" s="7">
        <f t="shared" si="16"/>
      </c>
      <c r="J43" s="6">
        <f t="shared" si="17"/>
      </c>
      <c r="K43" s="8">
        <f t="shared" si="18"/>
      </c>
      <c r="L43" s="9">
        <f t="shared" si="19"/>
      </c>
      <c r="M43" s="23">
        <f t="shared" si="20"/>
      </c>
    </row>
    <row r="44" spans="2:13" ht="12.75">
      <c r="B44" s="74">
        <f t="shared" si="21"/>
      </c>
      <c r="C44" s="71"/>
      <c r="D44" s="4">
        <f t="shared" si="11"/>
      </c>
      <c r="E44" s="10">
        <f t="shared" si="12"/>
      </c>
      <c r="F44" s="10">
        <f t="shared" si="13"/>
      </c>
      <c r="G44" s="5">
        <f t="shared" si="14"/>
      </c>
      <c r="H44" s="6">
        <f t="shared" si="15"/>
      </c>
      <c r="I44" s="7">
        <f t="shared" si="16"/>
      </c>
      <c r="J44" s="6">
        <f t="shared" si="17"/>
      </c>
      <c r="K44" s="8">
        <f t="shared" si="18"/>
      </c>
      <c r="L44" s="9">
        <f t="shared" si="19"/>
      </c>
      <c r="M44" s="23">
        <f t="shared" si="20"/>
      </c>
    </row>
    <row r="45" spans="2:13" ht="12.75">
      <c r="B45" s="74">
        <f t="shared" si="21"/>
      </c>
      <c r="C45" s="71"/>
      <c r="D45" s="4">
        <f t="shared" si="11"/>
      </c>
      <c r="E45" s="10">
        <f t="shared" si="12"/>
      </c>
      <c r="F45" s="10">
        <f t="shared" si="13"/>
      </c>
      <c r="G45" s="5">
        <f t="shared" si="14"/>
      </c>
      <c r="H45" s="6">
        <f t="shared" si="15"/>
      </c>
      <c r="I45" s="7">
        <f t="shared" si="16"/>
      </c>
      <c r="J45" s="6">
        <f t="shared" si="17"/>
      </c>
      <c r="K45" s="8">
        <f t="shared" si="18"/>
      </c>
      <c r="L45" s="9">
        <f t="shared" si="19"/>
      </c>
      <c r="M45" s="23">
        <f t="shared" si="20"/>
      </c>
    </row>
    <row r="46" spans="2:13" ht="12.75">
      <c r="B46" s="74">
        <f t="shared" si="21"/>
      </c>
      <c r="C46" s="71"/>
      <c r="D46" s="4">
        <f t="shared" si="11"/>
      </c>
      <c r="E46" s="10">
        <f t="shared" si="12"/>
      </c>
      <c r="F46" s="10">
        <f t="shared" si="13"/>
      </c>
      <c r="G46" s="5">
        <f t="shared" si="14"/>
      </c>
      <c r="H46" s="6">
        <f t="shared" si="15"/>
      </c>
      <c r="I46" s="7">
        <f t="shared" si="16"/>
      </c>
      <c r="J46" s="6">
        <f t="shared" si="17"/>
      </c>
      <c r="K46" s="8">
        <f t="shared" si="18"/>
      </c>
      <c r="L46" s="9">
        <f t="shared" si="19"/>
      </c>
      <c r="M46" s="23">
        <f t="shared" si="20"/>
      </c>
    </row>
    <row r="47" spans="2:13" ht="12.75">
      <c r="B47" s="74">
        <f t="shared" si="21"/>
      </c>
      <c r="C47" s="71"/>
      <c r="D47" s="4">
        <f t="shared" si="11"/>
      </c>
      <c r="E47" s="10">
        <f t="shared" si="12"/>
      </c>
      <c r="F47" s="10">
        <f t="shared" si="13"/>
      </c>
      <c r="G47" s="5">
        <f t="shared" si="14"/>
      </c>
      <c r="H47" s="6">
        <f t="shared" si="15"/>
      </c>
      <c r="I47" s="7">
        <f t="shared" si="16"/>
      </c>
      <c r="J47" s="6">
        <f t="shared" si="17"/>
      </c>
      <c r="K47" s="8">
        <f t="shared" si="18"/>
      </c>
      <c r="L47" s="9">
        <f t="shared" si="19"/>
      </c>
      <c r="M47" s="23">
        <f t="shared" si="20"/>
      </c>
    </row>
    <row r="48" spans="2:13" ht="12.75">
      <c r="B48" s="74">
        <f t="shared" si="21"/>
      </c>
      <c r="C48" s="71"/>
      <c r="D48" s="4">
        <f t="shared" si="11"/>
      </c>
      <c r="E48" s="10">
        <f t="shared" si="12"/>
      </c>
      <c r="F48" s="10">
        <f t="shared" si="13"/>
      </c>
      <c r="G48" s="5">
        <f t="shared" si="14"/>
      </c>
      <c r="H48" s="6">
        <f t="shared" si="15"/>
      </c>
      <c r="I48" s="7">
        <f t="shared" si="16"/>
      </c>
      <c r="J48" s="6">
        <f t="shared" si="17"/>
      </c>
      <c r="K48" s="8">
        <f t="shared" si="18"/>
      </c>
      <c r="L48" s="9">
        <f t="shared" si="19"/>
      </c>
      <c r="M48" s="23">
        <f t="shared" si="20"/>
      </c>
    </row>
    <row r="49" spans="2:13" ht="12.75">
      <c r="B49" s="74">
        <f t="shared" si="21"/>
      </c>
      <c r="C49" s="71"/>
      <c r="D49" s="4">
        <f t="shared" si="11"/>
      </c>
      <c r="E49" s="10">
        <f t="shared" si="12"/>
      </c>
      <c r="F49" s="10">
        <f t="shared" si="13"/>
      </c>
      <c r="G49" s="5">
        <f t="shared" si="14"/>
      </c>
      <c r="H49" s="6">
        <f t="shared" si="15"/>
      </c>
      <c r="I49" s="7">
        <f t="shared" si="16"/>
      </c>
      <c r="J49" s="6">
        <f t="shared" si="17"/>
      </c>
      <c r="K49" s="8">
        <f t="shared" si="18"/>
      </c>
      <c r="L49" s="9">
        <f t="shared" si="19"/>
      </c>
      <c r="M49" s="23">
        <f t="shared" si="20"/>
      </c>
    </row>
    <row r="50" spans="2:13" ht="12.75">
      <c r="B50" s="74">
        <f t="shared" si="21"/>
      </c>
      <c r="C50" s="71"/>
      <c r="D50" s="4">
        <f t="shared" si="11"/>
      </c>
      <c r="E50" s="10">
        <f t="shared" si="12"/>
      </c>
      <c r="F50" s="10">
        <f t="shared" si="13"/>
      </c>
      <c r="G50" s="5">
        <f t="shared" si="14"/>
      </c>
      <c r="H50" s="6">
        <f t="shared" si="15"/>
      </c>
      <c r="I50" s="7">
        <f t="shared" si="16"/>
      </c>
      <c r="J50" s="6">
        <f t="shared" si="17"/>
      </c>
      <c r="K50" s="8">
        <f t="shared" si="18"/>
      </c>
      <c r="L50" s="9">
        <f t="shared" si="19"/>
      </c>
      <c r="M50" s="23">
        <f t="shared" si="20"/>
      </c>
    </row>
    <row r="51" spans="2:13" ht="12.75">
      <c r="B51" s="74">
        <f t="shared" si="21"/>
      </c>
      <c r="C51" s="71"/>
      <c r="D51" s="4">
        <f t="shared" si="11"/>
      </c>
      <c r="E51" s="10">
        <f t="shared" si="12"/>
      </c>
      <c r="F51" s="10">
        <f t="shared" si="13"/>
      </c>
      <c r="G51" s="5">
        <f t="shared" si="14"/>
      </c>
      <c r="H51" s="6">
        <f t="shared" si="15"/>
      </c>
      <c r="I51" s="7">
        <f t="shared" si="16"/>
      </c>
      <c r="J51" s="6">
        <f t="shared" si="17"/>
      </c>
      <c r="K51" s="8">
        <f t="shared" si="18"/>
      </c>
      <c r="L51" s="9">
        <f t="shared" si="19"/>
      </c>
      <c r="M51" s="23">
        <f t="shared" si="20"/>
      </c>
    </row>
    <row r="52" spans="2:13" ht="12.75">
      <c r="B52" s="74">
        <f t="shared" si="21"/>
      </c>
      <c r="C52" s="71"/>
      <c r="D52" s="4">
        <f t="shared" si="11"/>
      </c>
      <c r="E52" s="10">
        <f t="shared" si="12"/>
      </c>
      <c r="F52" s="10">
        <f t="shared" si="13"/>
      </c>
      <c r="G52" s="5">
        <f t="shared" si="14"/>
      </c>
      <c r="H52" s="6">
        <f t="shared" si="15"/>
      </c>
      <c r="I52" s="7">
        <f t="shared" si="16"/>
      </c>
      <c r="J52" s="6">
        <f t="shared" si="17"/>
      </c>
      <c r="K52" s="8">
        <f t="shared" si="18"/>
      </c>
      <c r="L52" s="9">
        <f t="shared" si="19"/>
      </c>
      <c r="M52" s="23">
        <f t="shared" si="20"/>
      </c>
    </row>
    <row r="53" spans="2:13" ht="12.75">
      <c r="B53" s="74">
        <f t="shared" si="21"/>
      </c>
      <c r="C53" s="71"/>
      <c r="D53" s="4">
        <f t="shared" si="11"/>
      </c>
      <c r="E53" s="10">
        <f t="shared" si="12"/>
      </c>
      <c r="F53" s="10">
        <f t="shared" si="13"/>
      </c>
      <c r="G53" s="5">
        <f t="shared" si="14"/>
      </c>
      <c r="H53" s="6">
        <f t="shared" si="15"/>
      </c>
      <c r="I53" s="7">
        <f t="shared" si="16"/>
      </c>
      <c r="J53" s="6">
        <f t="shared" si="17"/>
      </c>
      <c r="K53" s="8">
        <f t="shared" si="18"/>
      </c>
      <c r="L53" s="9">
        <f t="shared" si="19"/>
      </c>
      <c r="M53" s="23">
        <f t="shared" si="20"/>
      </c>
    </row>
    <row r="54" spans="2:13" ht="12.75">
      <c r="B54" s="74">
        <f t="shared" si="21"/>
      </c>
      <c r="C54" s="71"/>
      <c r="D54" s="4">
        <f t="shared" si="11"/>
      </c>
      <c r="E54" s="10">
        <f t="shared" si="12"/>
      </c>
      <c r="F54" s="10">
        <f t="shared" si="13"/>
      </c>
      <c r="G54" s="5">
        <f t="shared" si="14"/>
      </c>
      <c r="H54" s="6">
        <f t="shared" si="15"/>
      </c>
      <c r="I54" s="7">
        <f t="shared" si="16"/>
      </c>
      <c r="J54" s="6">
        <f t="shared" si="17"/>
      </c>
      <c r="K54" s="8">
        <f t="shared" si="18"/>
      </c>
      <c r="L54" s="9">
        <f t="shared" si="19"/>
      </c>
      <c r="M54" s="23">
        <f t="shared" si="20"/>
      </c>
    </row>
    <row r="55" spans="2:13" ht="12.75">
      <c r="B55" s="74">
        <f t="shared" si="21"/>
      </c>
      <c r="C55" s="71"/>
      <c r="D55" s="4">
        <f t="shared" si="11"/>
      </c>
      <c r="E55" s="10">
        <f t="shared" si="12"/>
      </c>
      <c r="F55" s="10">
        <f t="shared" si="13"/>
      </c>
      <c r="G55" s="5">
        <f t="shared" si="14"/>
      </c>
      <c r="H55" s="6">
        <f t="shared" si="15"/>
      </c>
      <c r="I55" s="7">
        <f t="shared" si="16"/>
      </c>
      <c r="J55" s="6">
        <f t="shared" si="17"/>
      </c>
      <c r="K55" s="8">
        <f t="shared" si="18"/>
      </c>
      <c r="L55" s="9">
        <f t="shared" si="19"/>
      </c>
      <c r="M55" s="23">
        <f t="shared" si="20"/>
      </c>
    </row>
    <row r="56" spans="2:13" ht="12.75">
      <c r="B56" s="74">
        <f t="shared" si="21"/>
      </c>
      <c r="C56" s="71"/>
      <c r="D56" s="4">
        <f t="shared" si="11"/>
      </c>
      <c r="E56" s="10">
        <f t="shared" si="12"/>
      </c>
      <c r="F56" s="10">
        <f t="shared" si="13"/>
      </c>
      <c r="G56" s="5">
        <f t="shared" si="14"/>
      </c>
      <c r="H56" s="6">
        <f t="shared" si="15"/>
      </c>
      <c r="I56" s="7">
        <f t="shared" si="16"/>
      </c>
      <c r="J56" s="6">
        <f t="shared" si="17"/>
      </c>
      <c r="K56" s="8">
        <f t="shared" si="18"/>
      </c>
      <c r="L56" s="9">
        <f t="shared" si="19"/>
      </c>
      <c r="M56" s="23">
        <f t="shared" si="20"/>
      </c>
    </row>
    <row r="57" spans="2:13" ht="12.75">
      <c r="B57" s="74">
        <f t="shared" si="21"/>
      </c>
      <c r="C57" s="71"/>
      <c r="D57" s="4">
        <f t="shared" si="11"/>
      </c>
      <c r="E57" s="10">
        <f t="shared" si="12"/>
      </c>
      <c r="F57" s="10">
        <f t="shared" si="13"/>
      </c>
      <c r="G57" s="5">
        <f t="shared" si="14"/>
      </c>
      <c r="H57" s="6">
        <f t="shared" si="15"/>
      </c>
      <c r="I57" s="7">
        <f t="shared" si="16"/>
      </c>
      <c r="J57" s="6">
        <f t="shared" si="17"/>
      </c>
      <c r="K57" s="8">
        <f t="shared" si="18"/>
      </c>
      <c r="L57" s="9">
        <f t="shared" si="19"/>
      </c>
      <c r="M57" s="23">
        <f t="shared" si="20"/>
      </c>
    </row>
    <row r="58" spans="2:13" ht="12.75">
      <c r="B58" s="74">
        <f t="shared" si="21"/>
      </c>
      <c r="C58" s="71"/>
      <c r="D58" s="4">
        <f t="shared" si="11"/>
      </c>
      <c r="E58" s="10">
        <f t="shared" si="12"/>
      </c>
      <c r="F58" s="10">
        <f t="shared" si="13"/>
      </c>
      <c r="G58" s="5">
        <f t="shared" si="14"/>
      </c>
      <c r="H58" s="6">
        <f t="shared" si="15"/>
      </c>
      <c r="I58" s="7">
        <f t="shared" si="16"/>
      </c>
      <c r="J58" s="6">
        <f t="shared" si="17"/>
      </c>
      <c r="K58" s="8">
        <f t="shared" si="18"/>
      </c>
      <c r="L58" s="9">
        <f t="shared" si="19"/>
      </c>
      <c r="M58" s="23">
        <f t="shared" si="20"/>
      </c>
    </row>
    <row r="59" spans="2:13" ht="12.75">
      <c r="B59" s="74">
        <f t="shared" si="21"/>
      </c>
      <c r="C59" s="71"/>
      <c r="D59" s="4">
        <f t="shared" si="11"/>
      </c>
      <c r="E59" s="10">
        <f t="shared" si="12"/>
      </c>
      <c r="F59" s="10">
        <f t="shared" si="13"/>
      </c>
      <c r="G59" s="5">
        <f t="shared" si="14"/>
      </c>
      <c r="H59" s="6">
        <f t="shared" si="15"/>
      </c>
      <c r="I59" s="7">
        <f t="shared" si="16"/>
      </c>
      <c r="J59" s="6">
        <f t="shared" si="17"/>
      </c>
      <c r="K59" s="8">
        <f t="shared" si="18"/>
      </c>
      <c r="L59" s="9">
        <f t="shared" si="19"/>
      </c>
      <c r="M59" s="23">
        <f t="shared" si="20"/>
      </c>
    </row>
    <row r="60" spans="2:13" ht="12.75">
      <c r="B60" s="74">
        <f t="shared" si="21"/>
      </c>
      <c r="C60" s="71"/>
      <c r="D60" s="4">
        <f t="shared" si="11"/>
      </c>
      <c r="E60" s="10">
        <f t="shared" si="12"/>
      </c>
      <c r="F60" s="10">
        <f t="shared" si="13"/>
      </c>
      <c r="G60" s="5">
        <f t="shared" si="14"/>
      </c>
      <c r="H60" s="6">
        <f t="shared" si="15"/>
      </c>
      <c r="I60" s="7">
        <f t="shared" si="16"/>
      </c>
      <c r="J60" s="6">
        <f t="shared" si="17"/>
      </c>
      <c r="K60" s="8">
        <f t="shared" si="18"/>
      </c>
      <c r="L60" s="9">
        <f t="shared" si="19"/>
      </c>
      <c r="M60" s="23">
        <f t="shared" si="20"/>
      </c>
    </row>
    <row r="61" spans="2:13" ht="12.75">
      <c r="B61" s="74">
        <f t="shared" si="21"/>
      </c>
      <c r="C61" s="71"/>
      <c r="D61" s="4">
        <f t="shared" si="11"/>
      </c>
      <c r="E61" s="10">
        <f t="shared" si="12"/>
      </c>
      <c r="F61" s="10">
        <f t="shared" si="13"/>
      </c>
      <c r="G61" s="5">
        <f t="shared" si="14"/>
      </c>
      <c r="H61" s="6">
        <f t="shared" si="15"/>
      </c>
      <c r="I61" s="7">
        <f t="shared" si="16"/>
      </c>
      <c r="J61" s="6">
        <f t="shared" si="17"/>
      </c>
      <c r="K61" s="8">
        <f t="shared" si="18"/>
      </c>
      <c r="L61" s="9">
        <f t="shared" si="19"/>
      </c>
      <c r="M61" s="23">
        <f t="shared" si="20"/>
      </c>
    </row>
    <row r="62" spans="2:13" ht="12.75">
      <c r="B62" s="74">
        <f t="shared" si="21"/>
      </c>
      <c r="C62" s="71"/>
      <c r="D62" s="4">
        <f t="shared" si="11"/>
      </c>
      <c r="E62" s="10">
        <f t="shared" si="12"/>
      </c>
      <c r="F62" s="10">
        <f t="shared" si="13"/>
      </c>
      <c r="G62" s="5">
        <f t="shared" si="14"/>
      </c>
      <c r="H62" s="6">
        <f t="shared" si="15"/>
      </c>
      <c r="I62" s="7">
        <f t="shared" si="16"/>
      </c>
      <c r="J62" s="6">
        <f t="shared" si="17"/>
      </c>
      <c r="K62" s="8">
        <f t="shared" si="18"/>
      </c>
      <c r="L62" s="9">
        <f t="shared" si="19"/>
      </c>
      <c r="M62" s="23">
        <f t="shared" si="20"/>
      </c>
    </row>
    <row r="63" spans="2:13" ht="12.75">
      <c r="B63" s="74">
        <f t="shared" si="21"/>
      </c>
      <c r="C63" s="71"/>
      <c r="D63" s="4">
        <f t="shared" si="11"/>
      </c>
      <c r="E63" s="10">
        <f t="shared" si="12"/>
      </c>
      <c r="F63" s="10">
        <f t="shared" si="13"/>
      </c>
      <c r="G63" s="5">
        <f t="shared" si="14"/>
      </c>
      <c r="H63" s="6">
        <f t="shared" si="15"/>
      </c>
      <c r="I63" s="7">
        <f t="shared" si="16"/>
      </c>
      <c r="J63" s="6">
        <f t="shared" si="17"/>
      </c>
      <c r="K63" s="8">
        <f t="shared" si="18"/>
      </c>
      <c r="L63" s="9">
        <f t="shared" si="19"/>
      </c>
      <c r="M63" s="23">
        <f t="shared" si="20"/>
      </c>
    </row>
    <row r="64" spans="2:13" ht="12.75">
      <c r="B64" s="74">
        <f t="shared" si="21"/>
      </c>
      <c r="C64" s="71"/>
      <c r="D64" s="4">
        <f t="shared" si="11"/>
      </c>
      <c r="E64" s="10">
        <f t="shared" si="12"/>
      </c>
      <c r="F64" s="10">
        <f t="shared" si="13"/>
      </c>
      <c r="G64" s="5">
        <f t="shared" si="14"/>
      </c>
      <c r="H64" s="6">
        <f t="shared" si="15"/>
      </c>
      <c r="I64" s="7">
        <f t="shared" si="16"/>
      </c>
      <c r="J64" s="6">
        <f t="shared" si="17"/>
      </c>
      <c r="K64" s="8">
        <f t="shared" si="18"/>
      </c>
      <c r="L64" s="9">
        <f t="shared" si="19"/>
      </c>
      <c r="M64" s="23">
        <f t="shared" si="20"/>
      </c>
    </row>
    <row r="65" spans="2:13" ht="12.75">
      <c r="B65" s="74">
        <f t="shared" si="21"/>
      </c>
      <c r="C65" s="71"/>
      <c r="D65" s="4">
        <f t="shared" si="11"/>
      </c>
      <c r="E65" s="10">
        <f t="shared" si="12"/>
      </c>
      <c r="F65" s="10">
        <f t="shared" si="13"/>
      </c>
      <c r="G65" s="5">
        <f t="shared" si="14"/>
      </c>
      <c r="H65" s="6">
        <f t="shared" si="15"/>
      </c>
      <c r="I65" s="7">
        <f t="shared" si="16"/>
      </c>
      <c r="J65" s="6">
        <f t="shared" si="17"/>
      </c>
      <c r="K65" s="8">
        <f t="shared" si="18"/>
      </c>
      <c r="L65" s="9">
        <f t="shared" si="19"/>
      </c>
      <c r="M65" s="23">
        <f t="shared" si="20"/>
      </c>
    </row>
    <row r="66" spans="2:13" ht="12.75">
      <c r="B66" s="74">
        <f t="shared" si="21"/>
      </c>
      <c r="C66" s="71"/>
      <c r="D66" s="4">
        <f t="shared" si="11"/>
      </c>
      <c r="E66" s="10">
        <f t="shared" si="12"/>
      </c>
      <c r="F66" s="10">
        <f t="shared" si="13"/>
      </c>
      <c r="G66" s="5">
        <f t="shared" si="14"/>
      </c>
      <c r="H66" s="6">
        <f t="shared" si="15"/>
      </c>
      <c r="I66" s="7">
        <f t="shared" si="16"/>
      </c>
      <c r="J66" s="6">
        <f t="shared" si="17"/>
      </c>
      <c r="K66" s="8">
        <f t="shared" si="18"/>
      </c>
      <c r="L66" s="9">
        <f t="shared" si="19"/>
      </c>
      <c r="M66" s="23">
        <f t="shared" si="20"/>
      </c>
    </row>
    <row r="67" spans="2:13" ht="12.75">
      <c r="B67" s="74">
        <f t="shared" si="21"/>
      </c>
      <c r="C67" s="71"/>
      <c r="D67" s="4">
        <f t="shared" si="11"/>
      </c>
      <c r="E67" s="10">
        <f t="shared" si="12"/>
      </c>
      <c r="F67" s="10">
        <f t="shared" si="13"/>
      </c>
      <c r="G67" s="5">
        <f t="shared" si="14"/>
      </c>
      <c r="H67" s="6">
        <f t="shared" si="15"/>
      </c>
      <c r="I67" s="7">
        <f t="shared" si="16"/>
      </c>
      <c r="J67" s="6">
        <f t="shared" si="17"/>
      </c>
      <c r="K67" s="8">
        <f t="shared" si="18"/>
      </c>
      <c r="L67" s="9">
        <f t="shared" si="19"/>
      </c>
      <c r="M67" s="23">
        <f t="shared" si="20"/>
      </c>
    </row>
    <row r="68" spans="2:13" ht="12.75">
      <c r="B68" s="74">
        <f t="shared" si="21"/>
      </c>
      <c r="C68" s="71"/>
      <c r="D68" s="4">
        <f t="shared" si="11"/>
      </c>
      <c r="E68" s="10">
        <f t="shared" si="12"/>
      </c>
      <c r="F68" s="10">
        <f t="shared" si="13"/>
      </c>
      <c r="G68" s="5">
        <f t="shared" si="14"/>
      </c>
      <c r="H68" s="6">
        <f t="shared" si="15"/>
      </c>
      <c r="I68" s="7">
        <f t="shared" si="16"/>
      </c>
      <c r="J68" s="6">
        <f t="shared" si="17"/>
      </c>
      <c r="K68" s="8">
        <f t="shared" si="18"/>
      </c>
      <c r="L68" s="9">
        <f t="shared" si="19"/>
      </c>
      <c r="M68" s="23">
        <f t="shared" si="20"/>
      </c>
    </row>
    <row r="69" spans="2:13" ht="12.75">
      <c r="B69" s="74">
        <f t="shared" si="21"/>
      </c>
      <c r="C69" s="71"/>
      <c r="D69" s="4">
        <f t="shared" si="11"/>
      </c>
      <c r="E69" s="10">
        <f t="shared" si="12"/>
      </c>
      <c r="F69" s="10">
        <f t="shared" si="13"/>
      </c>
      <c r="G69" s="5">
        <f t="shared" si="14"/>
      </c>
      <c r="H69" s="6">
        <f t="shared" si="15"/>
      </c>
      <c r="I69" s="7">
        <f t="shared" si="16"/>
      </c>
      <c r="J69" s="6">
        <f t="shared" si="17"/>
      </c>
      <c r="K69" s="8">
        <f t="shared" si="18"/>
      </c>
      <c r="L69" s="9">
        <f t="shared" si="19"/>
      </c>
      <c r="M69" s="23">
        <f t="shared" si="20"/>
      </c>
    </row>
    <row r="70" spans="2:13" ht="12.75">
      <c r="B70" s="74">
        <f t="shared" si="21"/>
      </c>
      <c r="C70" s="71"/>
      <c r="D70" s="4">
        <f aca="true" t="shared" si="22" ref="D70:D101">IF(C70="","",VLOOKUP(C70,nom,10,FALSE))</f>
      </c>
      <c r="E70" s="10">
        <f aca="true" t="shared" si="23" ref="E70:E101">IF(C70="","",VLOOKUP(C70,nom,5,TRUE))</f>
      </c>
      <c r="F70" s="10">
        <f aca="true" t="shared" si="24" ref="F70:F101">IF(C70="","",VLOOKUP(C70,nom,11,FALSE))</f>
      </c>
      <c r="G70" s="5">
        <f aca="true" t="shared" si="25" ref="G70:G101">IF(C70="","",VLOOKUP(C70,Temps,2,FALSE))</f>
      </c>
      <c r="H70" s="6">
        <f aca="true" t="shared" si="26" ref="H70:H101">IF(C70="","",":")</f>
      </c>
      <c r="I70" s="7">
        <f aca="true" t="shared" si="27" ref="I70:I101">IF(C70="","",VLOOKUP(C70,Temps,3,FALSE))</f>
      </c>
      <c r="J70" s="6">
        <f aca="true" t="shared" si="28" ref="J70:J101">IF(C70="","",":")</f>
      </c>
      <c r="K70" s="8">
        <f aca="true" t="shared" si="29" ref="K70:K101">IF(C70="","",VLOOKUP(C70,Temps,4,FALSE))</f>
      </c>
      <c r="L70" s="9">
        <f aca="true" t="shared" si="30" ref="L70:L101">IF(C70="","",VLOOKUP(C70,Temps,5,FALSE))</f>
      </c>
      <c r="M70" s="23">
        <f aca="true" t="shared" si="31" ref="M70:M101">IF(C70="","",VLOOKUP(C70,nom,7,FALSE))</f>
      </c>
    </row>
    <row r="71" spans="2:13" ht="12.75">
      <c r="B71" s="74">
        <f aca="true" t="shared" si="32" ref="B71:B102">IF(C71="","",B70+1)</f>
      </c>
      <c r="C71" s="71"/>
      <c r="D71" s="4">
        <f t="shared" si="22"/>
      </c>
      <c r="E71" s="10">
        <f t="shared" si="23"/>
      </c>
      <c r="F71" s="10">
        <f t="shared" si="24"/>
      </c>
      <c r="G71" s="5">
        <f t="shared" si="25"/>
      </c>
      <c r="H71" s="6">
        <f t="shared" si="26"/>
      </c>
      <c r="I71" s="7">
        <f t="shared" si="27"/>
      </c>
      <c r="J71" s="6">
        <f t="shared" si="28"/>
      </c>
      <c r="K71" s="8">
        <f t="shared" si="29"/>
      </c>
      <c r="L71" s="9">
        <f t="shared" si="30"/>
      </c>
      <c r="M71" s="23">
        <f t="shared" si="31"/>
      </c>
    </row>
    <row r="72" spans="2:13" ht="12.75">
      <c r="B72" s="74">
        <f t="shared" si="32"/>
      </c>
      <c r="C72" s="71"/>
      <c r="D72" s="4">
        <f t="shared" si="22"/>
      </c>
      <c r="E72" s="10">
        <f t="shared" si="23"/>
      </c>
      <c r="F72" s="10">
        <f t="shared" si="24"/>
      </c>
      <c r="G72" s="5">
        <f t="shared" si="25"/>
      </c>
      <c r="H72" s="6">
        <f t="shared" si="26"/>
      </c>
      <c r="I72" s="7">
        <f t="shared" si="27"/>
      </c>
      <c r="J72" s="6">
        <f t="shared" si="28"/>
      </c>
      <c r="K72" s="8">
        <f t="shared" si="29"/>
      </c>
      <c r="L72" s="9">
        <f t="shared" si="30"/>
      </c>
      <c r="M72" s="23">
        <f t="shared" si="31"/>
      </c>
    </row>
    <row r="73" spans="2:13" ht="12.75">
      <c r="B73" s="74">
        <f t="shared" si="32"/>
      </c>
      <c r="C73" s="71"/>
      <c r="D73" s="4">
        <f t="shared" si="22"/>
      </c>
      <c r="E73" s="10">
        <f t="shared" si="23"/>
      </c>
      <c r="F73" s="10">
        <f t="shared" si="24"/>
      </c>
      <c r="G73" s="5">
        <f t="shared" si="25"/>
      </c>
      <c r="H73" s="6">
        <f t="shared" si="26"/>
      </c>
      <c r="I73" s="7">
        <f t="shared" si="27"/>
      </c>
      <c r="J73" s="6">
        <f t="shared" si="28"/>
      </c>
      <c r="K73" s="8">
        <f t="shared" si="29"/>
      </c>
      <c r="L73" s="9">
        <f t="shared" si="30"/>
      </c>
      <c r="M73" s="23">
        <f t="shared" si="31"/>
      </c>
    </row>
    <row r="74" spans="2:13" ht="12.75">
      <c r="B74" s="74">
        <f t="shared" si="32"/>
      </c>
      <c r="C74" s="71"/>
      <c r="D74" s="4">
        <f t="shared" si="22"/>
      </c>
      <c r="E74" s="10">
        <f t="shared" si="23"/>
      </c>
      <c r="F74" s="10">
        <f t="shared" si="24"/>
      </c>
      <c r="G74" s="5">
        <f t="shared" si="25"/>
      </c>
      <c r="H74" s="6">
        <f t="shared" si="26"/>
      </c>
      <c r="I74" s="7">
        <f t="shared" si="27"/>
      </c>
      <c r="J74" s="6">
        <f t="shared" si="28"/>
      </c>
      <c r="K74" s="8">
        <f t="shared" si="29"/>
      </c>
      <c r="L74" s="9">
        <f t="shared" si="30"/>
      </c>
      <c r="M74" s="23">
        <f t="shared" si="31"/>
      </c>
    </row>
    <row r="75" spans="2:13" ht="12.75">
      <c r="B75" s="74">
        <f t="shared" si="32"/>
      </c>
      <c r="C75" s="71"/>
      <c r="D75" s="4">
        <f t="shared" si="22"/>
      </c>
      <c r="E75" s="10">
        <f t="shared" si="23"/>
      </c>
      <c r="F75" s="10">
        <f t="shared" si="24"/>
      </c>
      <c r="G75" s="5">
        <f t="shared" si="25"/>
      </c>
      <c r="H75" s="6">
        <f t="shared" si="26"/>
      </c>
      <c r="I75" s="7">
        <f t="shared" si="27"/>
      </c>
      <c r="J75" s="6">
        <f t="shared" si="28"/>
      </c>
      <c r="K75" s="8">
        <f t="shared" si="29"/>
      </c>
      <c r="L75" s="9">
        <f t="shared" si="30"/>
      </c>
      <c r="M75" s="23">
        <f t="shared" si="31"/>
      </c>
    </row>
    <row r="76" spans="2:13" ht="12.75">
      <c r="B76" s="74">
        <f t="shared" si="32"/>
      </c>
      <c r="C76" s="71"/>
      <c r="D76" s="4">
        <f t="shared" si="22"/>
      </c>
      <c r="E76" s="10">
        <f t="shared" si="23"/>
      </c>
      <c r="F76" s="10">
        <f t="shared" si="24"/>
      </c>
      <c r="G76" s="5">
        <f t="shared" si="25"/>
      </c>
      <c r="H76" s="6">
        <f t="shared" si="26"/>
      </c>
      <c r="I76" s="7">
        <f t="shared" si="27"/>
      </c>
      <c r="J76" s="6">
        <f t="shared" si="28"/>
      </c>
      <c r="K76" s="8">
        <f t="shared" si="29"/>
      </c>
      <c r="L76" s="9">
        <f t="shared" si="30"/>
      </c>
      <c r="M76" s="23">
        <f t="shared" si="31"/>
      </c>
    </row>
    <row r="77" spans="2:13" ht="12.75">
      <c r="B77" s="74">
        <f t="shared" si="32"/>
      </c>
      <c r="C77" s="71"/>
      <c r="D77" s="4">
        <f t="shared" si="22"/>
      </c>
      <c r="E77" s="10">
        <f t="shared" si="23"/>
      </c>
      <c r="F77" s="10">
        <f t="shared" si="24"/>
      </c>
      <c r="G77" s="5">
        <f t="shared" si="25"/>
      </c>
      <c r="H77" s="6">
        <f t="shared" si="26"/>
      </c>
      <c r="I77" s="7">
        <f t="shared" si="27"/>
      </c>
      <c r="J77" s="6">
        <f t="shared" si="28"/>
      </c>
      <c r="K77" s="8">
        <f t="shared" si="29"/>
      </c>
      <c r="L77" s="9">
        <f t="shared" si="30"/>
      </c>
      <c r="M77" s="23">
        <f t="shared" si="31"/>
      </c>
    </row>
    <row r="78" spans="2:13" ht="12.75">
      <c r="B78" s="74">
        <f t="shared" si="32"/>
      </c>
      <c r="C78" s="71"/>
      <c r="D78" s="4">
        <f t="shared" si="22"/>
      </c>
      <c r="E78" s="10">
        <f t="shared" si="23"/>
      </c>
      <c r="F78" s="10">
        <f t="shared" si="24"/>
      </c>
      <c r="G78" s="5">
        <f t="shared" si="25"/>
      </c>
      <c r="H78" s="6">
        <f t="shared" si="26"/>
      </c>
      <c r="I78" s="7">
        <f t="shared" si="27"/>
      </c>
      <c r="J78" s="6">
        <f t="shared" si="28"/>
      </c>
      <c r="K78" s="8">
        <f t="shared" si="29"/>
      </c>
      <c r="L78" s="9">
        <f t="shared" si="30"/>
      </c>
      <c r="M78" s="23">
        <f t="shared" si="31"/>
      </c>
    </row>
    <row r="79" spans="2:13" ht="12.75">
      <c r="B79" s="74">
        <f t="shared" si="32"/>
      </c>
      <c r="C79" s="71"/>
      <c r="D79" s="4">
        <f t="shared" si="22"/>
      </c>
      <c r="E79" s="10">
        <f t="shared" si="23"/>
      </c>
      <c r="F79" s="10">
        <f t="shared" si="24"/>
      </c>
      <c r="G79" s="5">
        <f t="shared" si="25"/>
      </c>
      <c r="H79" s="6">
        <f t="shared" si="26"/>
      </c>
      <c r="I79" s="7">
        <f t="shared" si="27"/>
      </c>
      <c r="J79" s="6">
        <f t="shared" si="28"/>
      </c>
      <c r="K79" s="8">
        <f t="shared" si="29"/>
      </c>
      <c r="L79" s="9">
        <f t="shared" si="30"/>
      </c>
      <c r="M79" s="23">
        <f t="shared" si="31"/>
      </c>
    </row>
    <row r="80" spans="2:13" ht="12.75">
      <c r="B80" s="74">
        <f t="shared" si="32"/>
      </c>
      <c r="C80" s="71"/>
      <c r="D80" s="4">
        <f t="shared" si="22"/>
      </c>
      <c r="E80" s="10">
        <f t="shared" si="23"/>
      </c>
      <c r="F80" s="10">
        <f t="shared" si="24"/>
      </c>
      <c r="G80" s="5">
        <f t="shared" si="25"/>
      </c>
      <c r="H80" s="6">
        <f t="shared" si="26"/>
      </c>
      <c r="I80" s="7">
        <f t="shared" si="27"/>
      </c>
      <c r="J80" s="6">
        <f t="shared" si="28"/>
      </c>
      <c r="K80" s="8">
        <f t="shared" si="29"/>
      </c>
      <c r="L80" s="9">
        <f t="shared" si="30"/>
      </c>
      <c r="M80" s="23">
        <f t="shared" si="31"/>
      </c>
    </row>
    <row r="81" spans="2:13" ht="12.75">
      <c r="B81" s="74">
        <f t="shared" si="32"/>
      </c>
      <c r="C81" s="71"/>
      <c r="D81" s="4">
        <f t="shared" si="22"/>
      </c>
      <c r="E81" s="10">
        <f t="shared" si="23"/>
      </c>
      <c r="F81" s="10">
        <f t="shared" si="24"/>
      </c>
      <c r="G81" s="5">
        <f t="shared" si="25"/>
      </c>
      <c r="H81" s="6">
        <f t="shared" si="26"/>
      </c>
      <c r="I81" s="7">
        <f t="shared" si="27"/>
      </c>
      <c r="J81" s="6">
        <f t="shared" si="28"/>
      </c>
      <c r="K81" s="8">
        <f t="shared" si="29"/>
      </c>
      <c r="L81" s="9">
        <f t="shared" si="30"/>
      </c>
      <c r="M81" s="23">
        <f t="shared" si="31"/>
      </c>
    </row>
    <row r="82" spans="2:13" ht="12.75">
      <c r="B82" s="74">
        <f t="shared" si="32"/>
      </c>
      <c r="C82" s="71"/>
      <c r="D82" s="4">
        <f t="shared" si="22"/>
      </c>
      <c r="E82" s="10">
        <f t="shared" si="23"/>
      </c>
      <c r="F82" s="10">
        <f t="shared" si="24"/>
      </c>
      <c r="G82" s="5">
        <f t="shared" si="25"/>
      </c>
      <c r="H82" s="6">
        <f t="shared" si="26"/>
      </c>
      <c r="I82" s="7">
        <f t="shared" si="27"/>
      </c>
      <c r="J82" s="6">
        <f t="shared" si="28"/>
      </c>
      <c r="K82" s="8">
        <f t="shared" si="29"/>
      </c>
      <c r="L82" s="9">
        <f t="shared" si="30"/>
      </c>
      <c r="M82" s="23">
        <f t="shared" si="31"/>
      </c>
    </row>
    <row r="83" spans="2:13" ht="12.75">
      <c r="B83" s="74">
        <f t="shared" si="32"/>
      </c>
      <c r="C83" s="71"/>
      <c r="D83" s="4">
        <f t="shared" si="22"/>
      </c>
      <c r="E83" s="10">
        <f t="shared" si="23"/>
      </c>
      <c r="F83" s="10">
        <f t="shared" si="24"/>
      </c>
      <c r="G83" s="5">
        <f t="shared" si="25"/>
      </c>
      <c r="H83" s="6">
        <f t="shared" si="26"/>
      </c>
      <c r="I83" s="7">
        <f t="shared" si="27"/>
      </c>
      <c r="J83" s="6">
        <f t="shared" si="28"/>
      </c>
      <c r="K83" s="8">
        <f t="shared" si="29"/>
      </c>
      <c r="L83" s="9">
        <f t="shared" si="30"/>
      </c>
      <c r="M83" s="23">
        <f t="shared" si="31"/>
      </c>
    </row>
    <row r="84" spans="2:13" ht="12.75">
      <c r="B84" s="74">
        <f t="shared" si="32"/>
      </c>
      <c r="C84" s="71"/>
      <c r="D84" s="4">
        <f t="shared" si="22"/>
      </c>
      <c r="E84" s="10">
        <f t="shared" si="23"/>
      </c>
      <c r="F84" s="10">
        <f t="shared" si="24"/>
      </c>
      <c r="G84" s="5">
        <f t="shared" si="25"/>
      </c>
      <c r="H84" s="6">
        <f t="shared" si="26"/>
      </c>
      <c r="I84" s="7">
        <f t="shared" si="27"/>
      </c>
      <c r="J84" s="6">
        <f t="shared" si="28"/>
      </c>
      <c r="K84" s="8">
        <f t="shared" si="29"/>
      </c>
      <c r="L84" s="9">
        <f t="shared" si="30"/>
      </c>
      <c r="M84" s="23">
        <f t="shared" si="31"/>
      </c>
    </row>
    <row r="85" spans="2:13" ht="12.75">
      <c r="B85" s="74">
        <f t="shared" si="32"/>
      </c>
      <c r="C85" s="71"/>
      <c r="D85" s="4">
        <f t="shared" si="22"/>
      </c>
      <c r="E85" s="10">
        <f t="shared" si="23"/>
      </c>
      <c r="F85" s="10">
        <f t="shared" si="24"/>
      </c>
      <c r="G85" s="5">
        <f t="shared" si="25"/>
      </c>
      <c r="H85" s="6">
        <f t="shared" si="26"/>
      </c>
      <c r="I85" s="7">
        <f t="shared" si="27"/>
      </c>
      <c r="J85" s="6">
        <f t="shared" si="28"/>
      </c>
      <c r="K85" s="8">
        <f t="shared" si="29"/>
      </c>
      <c r="L85" s="9">
        <f t="shared" si="30"/>
      </c>
      <c r="M85" s="23">
        <f t="shared" si="31"/>
      </c>
    </row>
    <row r="86" spans="2:13" ht="12.75">
      <c r="B86" s="74">
        <f t="shared" si="32"/>
      </c>
      <c r="C86" s="71"/>
      <c r="D86" s="4">
        <f t="shared" si="22"/>
      </c>
      <c r="E86" s="10">
        <f t="shared" si="23"/>
      </c>
      <c r="F86" s="10">
        <f t="shared" si="24"/>
      </c>
      <c r="G86" s="5">
        <f t="shared" si="25"/>
      </c>
      <c r="H86" s="6">
        <f t="shared" si="26"/>
      </c>
      <c r="I86" s="7">
        <f t="shared" si="27"/>
      </c>
      <c r="J86" s="6">
        <f t="shared" si="28"/>
      </c>
      <c r="K86" s="8">
        <f t="shared" si="29"/>
      </c>
      <c r="L86" s="9">
        <f t="shared" si="30"/>
      </c>
      <c r="M86" s="23">
        <f t="shared" si="31"/>
      </c>
    </row>
    <row r="87" spans="2:13" ht="12.75">
      <c r="B87" s="74">
        <f t="shared" si="32"/>
      </c>
      <c r="C87" s="71"/>
      <c r="D87" s="4">
        <f t="shared" si="22"/>
      </c>
      <c r="E87" s="10">
        <f t="shared" si="23"/>
      </c>
      <c r="F87" s="10">
        <f t="shared" si="24"/>
      </c>
      <c r="G87" s="5">
        <f t="shared" si="25"/>
      </c>
      <c r="H87" s="6">
        <f t="shared" si="26"/>
      </c>
      <c r="I87" s="7">
        <f t="shared" si="27"/>
      </c>
      <c r="J87" s="6">
        <f t="shared" si="28"/>
      </c>
      <c r="K87" s="8">
        <f t="shared" si="29"/>
      </c>
      <c r="L87" s="9">
        <f t="shared" si="30"/>
      </c>
      <c r="M87" s="23">
        <f t="shared" si="31"/>
      </c>
    </row>
    <row r="88" spans="2:13" ht="12.75">
      <c r="B88" s="74">
        <f t="shared" si="32"/>
      </c>
      <c r="C88" s="71"/>
      <c r="D88" s="4">
        <f t="shared" si="22"/>
      </c>
      <c r="E88" s="10">
        <f t="shared" si="23"/>
      </c>
      <c r="F88" s="10">
        <f t="shared" si="24"/>
      </c>
      <c r="G88" s="5">
        <f t="shared" si="25"/>
      </c>
      <c r="H88" s="6">
        <f t="shared" si="26"/>
      </c>
      <c r="I88" s="7">
        <f t="shared" si="27"/>
      </c>
      <c r="J88" s="6">
        <f t="shared" si="28"/>
      </c>
      <c r="K88" s="8">
        <f t="shared" si="29"/>
      </c>
      <c r="L88" s="9">
        <f t="shared" si="30"/>
      </c>
      <c r="M88" s="23">
        <f t="shared" si="31"/>
      </c>
    </row>
    <row r="89" spans="2:13" ht="12.75">
      <c r="B89" s="74">
        <f t="shared" si="32"/>
      </c>
      <c r="C89" s="71"/>
      <c r="D89" s="4">
        <f t="shared" si="22"/>
      </c>
      <c r="E89" s="10">
        <f t="shared" si="23"/>
      </c>
      <c r="F89" s="10">
        <f t="shared" si="24"/>
      </c>
      <c r="G89" s="5">
        <f t="shared" si="25"/>
      </c>
      <c r="H89" s="6">
        <f t="shared" si="26"/>
      </c>
      <c r="I89" s="7">
        <f t="shared" si="27"/>
      </c>
      <c r="J89" s="6">
        <f t="shared" si="28"/>
      </c>
      <c r="K89" s="8">
        <f t="shared" si="29"/>
      </c>
      <c r="L89" s="9">
        <f t="shared" si="30"/>
      </c>
      <c r="M89" s="23">
        <f t="shared" si="31"/>
      </c>
    </row>
    <row r="90" spans="2:13" ht="12.75">
      <c r="B90" s="74">
        <f t="shared" si="32"/>
      </c>
      <c r="C90" s="71"/>
      <c r="D90" s="4">
        <f t="shared" si="22"/>
      </c>
      <c r="E90" s="10">
        <f t="shared" si="23"/>
      </c>
      <c r="F90" s="10">
        <f t="shared" si="24"/>
      </c>
      <c r="G90" s="5">
        <f t="shared" si="25"/>
      </c>
      <c r="H90" s="6">
        <f t="shared" si="26"/>
      </c>
      <c r="I90" s="7">
        <f t="shared" si="27"/>
      </c>
      <c r="J90" s="6">
        <f t="shared" si="28"/>
      </c>
      <c r="K90" s="8">
        <f t="shared" si="29"/>
      </c>
      <c r="L90" s="9">
        <f t="shared" si="30"/>
      </c>
      <c r="M90" s="23">
        <f t="shared" si="31"/>
      </c>
    </row>
    <row r="91" spans="2:13" ht="12.75">
      <c r="B91" s="74">
        <f t="shared" si="32"/>
      </c>
      <c r="C91" s="71"/>
      <c r="D91" s="4">
        <f t="shared" si="22"/>
      </c>
      <c r="E91" s="10">
        <f t="shared" si="23"/>
      </c>
      <c r="F91" s="10">
        <f t="shared" si="24"/>
      </c>
      <c r="G91" s="5">
        <f t="shared" si="25"/>
      </c>
      <c r="H91" s="6">
        <f t="shared" si="26"/>
      </c>
      <c r="I91" s="7">
        <f t="shared" si="27"/>
      </c>
      <c r="J91" s="6">
        <f t="shared" si="28"/>
      </c>
      <c r="K91" s="8">
        <f t="shared" si="29"/>
      </c>
      <c r="L91" s="9">
        <f t="shared" si="30"/>
      </c>
      <c r="M91" s="23">
        <f t="shared" si="31"/>
      </c>
    </row>
    <row r="92" spans="2:13" ht="12.75">
      <c r="B92" s="74">
        <f t="shared" si="32"/>
      </c>
      <c r="C92" s="71"/>
      <c r="D92" s="4">
        <f t="shared" si="22"/>
      </c>
      <c r="E92" s="10">
        <f t="shared" si="23"/>
      </c>
      <c r="F92" s="10">
        <f t="shared" si="24"/>
      </c>
      <c r="G92" s="5">
        <f t="shared" si="25"/>
      </c>
      <c r="H92" s="6">
        <f t="shared" si="26"/>
      </c>
      <c r="I92" s="7">
        <f t="shared" si="27"/>
      </c>
      <c r="J92" s="6">
        <f t="shared" si="28"/>
      </c>
      <c r="K92" s="8">
        <f t="shared" si="29"/>
      </c>
      <c r="L92" s="9">
        <f t="shared" si="30"/>
      </c>
      <c r="M92" s="23">
        <f t="shared" si="31"/>
      </c>
    </row>
    <row r="93" spans="2:13" ht="12.75">
      <c r="B93" s="74">
        <f t="shared" si="32"/>
      </c>
      <c r="C93" s="71"/>
      <c r="D93" s="4">
        <f t="shared" si="22"/>
      </c>
      <c r="E93" s="10">
        <f t="shared" si="23"/>
      </c>
      <c r="F93" s="10">
        <f t="shared" si="24"/>
      </c>
      <c r="G93" s="5">
        <f t="shared" si="25"/>
      </c>
      <c r="H93" s="6">
        <f t="shared" si="26"/>
      </c>
      <c r="I93" s="7">
        <f t="shared" si="27"/>
      </c>
      <c r="J93" s="6">
        <f t="shared" si="28"/>
      </c>
      <c r="K93" s="8">
        <f t="shared" si="29"/>
      </c>
      <c r="L93" s="9">
        <f t="shared" si="30"/>
      </c>
      <c r="M93" s="23">
        <f t="shared" si="31"/>
      </c>
    </row>
    <row r="94" spans="2:13" ht="12.75">
      <c r="B94" s="74">
        <f t="shared" si="32"/>
      </c>
      <c r="C94" s="71"/>
      <c r="D94" s="4">
        <f t="shared" si="22"/>
      </c>
      <c r="E94" s="10">
        <f t="shared" si="23"/>
      </c>
      <c r="F94" s="10">
        <f t="shared" si="24"/>
      </c>
      <c r="G94" s="5">
        <f t="shared" si="25"/>
      </c>
      <c r="H94" s="6">
        <f t="shared" si="26"/>
      </c>
      <c r="I94" s="7">
        <f t="shared" si="27"/>
      </c>
      <c r="J94" s="6">
        <f t="shared" si="28"/>
      </c>
      <c r="K94" s="8">
        <f t="shared" si="29"/>
      </c>
      <c r="L94" s="9">
        <f t="shared" si="30"/>
      </c>
      <c r="M94" s="23">
        <f t="shared" si="31"/>
      </c>
    </row>
    <row r="95" spans="2:13" ht="12.75">
      <c r="B95" s="74">
        <f t="shared" si="32"/>
      </c>
      <c r="C95" s="71"/>
      <c r="D95" s="4">
        <f t="shared" si="22"/>
      </c>
      <c r="E95" s="10">
        <f t="shared" si="23"/>
      </c>
      <c r="F95" s="10">
        <f t="shared" si="24"/>
      </c>
      <c r="G95" s="5">
        <f t="shared" si="25"/>
      </c>
      <c r="H95" s="6">
        <f t="shared" si="26"/>
      </c>
      <c r="I95" s="7">
        <f t="shared" si="27"/>
      </c>
      <c r="J95" s="6">
        <f t="shared" si="28"/>
      </c>
      <c r="K95" s="8">
        <f t="shared" si="29"/>
      </c>
      <c r="L95" s="9">
        <f t="shared" si="30"/>
      </c>
      <c r="M95" s="23">
        <f t="shared" si="31"/>
      </c>
    </row>
    <row r="96" spans="2:13" ht="12.75">
      <c r="B96" s="74">
        <f t="shared" si="32"/>
      </c>
      <c r="C96" s="71"/>
      <c r="D96" s="4">
        <f t="shared" si="22"/>
      </c>
      <c r="E96" s="10">
        <f t="shared" si="23"/>
      </c>
      <c r="F96" s="10">
        <f t="shared" si="24"/>
      </c>
      <c r="G96" s="5">
        <f t="shared" si="25"/>
      </c>
      <c r="H96" s="6">
        <f t="shared" si="26"/>
      </c>
      <c r="I96" s="7">
        <f t="shared" si="27"/>
      </c>
      <c r="J96" s="6">
        <f t="shared" si="28"/>
      </c>
      <c r="K96" s="8">
        <f t="shared" si="29"/>
      </c>
      <c r="L96" s="9">
        <f t="shared" si="30"/>
      </c>
      <c r="M96" s="23">
        <f t="shared" si="31"/>
      </c>
    </row>
    <row r="97" spans="2:13" ht="12.75">
      <c r="B97" s="74">
        <f t="shared" si="32"/>
      </c>
      <c r="C97" s="71"/>
      <c r="D97" s="4">
        <f t="shared" si="22"/>
      </c>
      <c r="E97" s="10">
        <f t="shared" si="23"/>
      </c>
      <c r="F97" s="10">
        <f t="shared" si="24"/>
      </c>
      <c r="G97" s="5">
        <f t="shared" si="25"/>
      </c>
      <c r="H97" s="6">
        <f t="shared" si="26"/>
      </c>
      <c r="I97" s="7">
        <f t="shared" si="27"/>
      </c>
      <c r="J97" s="6">
        <f t="shared" si="28"/>
      </c>
      <c r="K97" s="8">
        <f t="shared" si="29"/>
      </c>
      <c r="L97" s="9">
        <f t="shared" si="30"/>
      </c>
      <c r="M97" s="23">
        <f t="shared" si="31"/>
      </c>
    </row>
    <row r="98" spans="2:13" ht="12.75">
      <c r="B98" s="74">
        <f t="shared" si="32"/>
      </c>
      <c r="C98" s="71"/>
      <c r="D98" s="4">
        <f t="shared" si="22"/>
      </c>
      <c r="E98" s="10">
        <f t="shared" si="23"/>
      </c>
      <c r="F98" s="10">
        <f t="shared" si="24"/>
      </c>
      <c r="G98" s="5">
        <f t="shared" si="25"/>
      </c>
      <c r="H98" s="6">
        <f t="shared" si="26"/>
      </c>
      <c r="I98" s="7">
        <f t="shared" si="27"/>
      </c>
      <c r="J98" s="6">
        <f t="shared" si="28"/>
      </c>
      <c r="K98" s="8">
        <f t="shared" si="29"/>
      </c>
      <c r="L98" s="9">
        <f t="shared" si="30"/>
      </c>
      <c r="M98" s="23">
        <f t="shared" si="31"/>
      </c>
    </row>
    <row r="99" spans="2:13" ht="12.75">
      <c r="B99" s="74">
        <f t="shared" si="32"/>
      </c>
      <c r="C99" s="71"/>
      <c r="D99" s="4">
        <f t="shared" si="22"/>
      </c>
      <c r="E99" s="10">
        <f t="shared" si="23"/>
      </c>
      <c r="F99" s="10">
        <f t="shared" si="24"/>
      </c>
      <c r="G99" s="5">
        <f t="shared" si="25"/>
      </c>
      <c r="H99" s="6">
        <f t="shared" si="26"/>
      </c>
      <c r="I99" s="7">
        <f t="shared" si="27"/>
      </c>
      <c r="J99" s="6">
        <f t="shared" si="28"/>
      </c>
      <c r="K99" s="8">
        <f t="shared" si="29"/>
      </c>
      <c r="L99" s="9">
        <f t="shared" si="30"/>
      </c>
      <c r="M99" s="23">
        <f t="shared" si="31"/>
      </c>
    </row>
    <row r="100" spans="2:13" ht="12.75">
      <c r="B100" s="74">
        <f t="shared" si="32"/>
      </c>
      <c r="C100" s="71"/>
      <c r="D100" s="4">
        <f t="shared" si="22"/>
      </c>
      <c r="E100" s="10">
        <f t="shared" si="23"/>
      </c>
      <c r="F100" s="10">
        <f t="shared" si="24"/>
      </c>
      <c r="G100" s="5">
        <f t="shared" si="25"/>
      </c>
      <c r="H100" s="6">
        <f t="shared" si="26"/>
      </c>
      <c r="I100" s="7">
        <f t="shared" si="27"/>
      </c>
      <c r="J100" s="6">
        <f t="shared" si="28"/>
      </c>
      <c r="K100" s="8">
        <f t="shared" si="29"/>
      </c>
      <c r="L100" s="9">
        <f t="shared" si="30"/>
      </c>
      <c r="M100" s="23">
        <f t="shared" si="31"/>
      </c>
    </row>
    <row r="101" spans="2:13" ht="12.75">
      <c r="B101" s="74">
        <f t="shared" si="32"/>
      </c>
      <c r="C101" s="71"/>
      <c r="D101" s="4">
        <f t="shared" si="22"/>
      </c>
      <c r="E101" s="10">
        <f t="shared" si="23"/>
      </c>
      <c r="F101" s="10">
        <f t="shared" si="24"/>
      </c>
      <c r="G101" s="5">
        <f t="shared" si="25"/>
      </c>
      <c r="H101" s="6">
        <f t="shared" si="26"/>
      </c>
      <c r="I101" s="7">
        <f t="shared" si="27"/>
      </c>
      <c r="J101" s="6">
        <f t="shared" si="28"/>
      </c>
      <c r="K101" s="8">
        <f t="shared" si="29"/>
      </c>
      <c r="L101" s="9">
        <f t="shared" si="30"/>
      </c>
      <c r="M101" s="23">
        <f t="shared" si="31"/>
      </c>
    </row>
    <row r="102" spans="2:13" ht="12.75">
      <c r="B102" s="74">
        <f t="shared" si="32"/>
      </c>
      <c r="C102" s="71"/>
      <c r="D102" s="4">
        <f aca="true" t="shared" si="33" ref="D102:D126">IF(C102="","",VLOOKUP(C102,nom,10,FALSE))</f>
      </c>
      <c r="E102" s="10">
        <f aca="true" t="shared" si="34" ref="E102:E126">IF(C102="","",VLOOKUP(C102,nom,5,TRUE))</f>
      </c>
      <c r="F102" s="10">
        <f aca="true" t="shared" si="35" ref="F102:F126">IF(C102="","",VLOOKUP(C102,nom,11,FALSE))</f>
      </c>
      <c r="G102" s="5">
        <f aca="true" t="shared" si="36" ref="G102:G126">IF(C102="","",VLOOKUP(C102,Temps,2,FALSE))</f>
      </c>
      <c r="H102" s="6">
        <f aca="true" t="shared" si="37" ref="H102:H126">IF(C102="","",":")</f>
      </c>
      <c r="I102" s="7">
        <f aca="true" t="shared" si="38" ref="I102:I126">IF(C102="","",VLOOKUP(C102,Temps,3,FALSE))</f>
      </c>
      <c r="J102" s="6">
        <f aca="true" t="shared" si="39" ref="J102:J126">IF(C102="","",":")</f>
      </c>
      <c r="K102" s="8">
        <f aca="true" t="shared" si="40" ref="K102:K126">IF(C102="","",VLOOKUP(C102,Temps,4,FALSE))</f>
      </c>
      <c r="L102" s="9">
        <f aca="true" t="shared" si="41" ref="L102:L126">IF(C102="","",VLOOKUP(C102,Temps,5,FALSE))</f>
      </c>
      <c r="M102" s="23">
        <f aca="true" t="shared" si="42" ref="M102:M126">IF(C102="","",VLOOKUP(C102,nom,7,FALSE))</f>
      </c>
    </row>
    <row r="103" spans="2:13" ht="12.75">
      <c r="B103" s="74">
        <f aca="true" t="shared" si="43" ref="B103:B126">IF(C103="","",B102+1)</f>
      </c>
      <c r="C103" s="71"/>
      <c r="D103" s="4">
        <f t="shared" si="33"/>
      </c>
      <c r="E103" s="10">
        <f t="shared" si="34"/>
      </c>
      <c r="F103" s="10">
        <f t="shared" si="35"/>
      </c>
      <c r="G103" s="5">
        <f t="shared" si="36"/>
      </c>
      <c r="H103" s="6">
        <f t="shared" si="37"/>
      </c>
      <c r="I103" s="7">
        <f t="shared" si="38"/>
      </c>
      <c r="J103" s="6">
        <f t="shared" si="39"/>
      </c>
      <c r="K103" s="8">
        <f t="shared" si="40"/>
      </c>
      <c r="L103" s="9">
        <f t="shared" si="41"/>
      </c>
      <c r="M103" s="23">
        <f t="shared" si="42"/>
      </c>
    </row>
    <row r="104" spans="2:13" ht="12.75">
      <c r="B104" s="74">
        <f t="shared" si="43"/>
      </c>
      <c r="C104" s="71"/>
      <c r="D104" s="4">
        <f t="shared" si="33"/>
      </c>
      <c r="E104" s="10">
        <f t="shared" si="34"/>
      </c>
      <c r="F104" s="10">
        <f t="shared" si="35"/>
      </c>
      <c r="G104" s="5">
        <f t="shared" si="36"/>
      </c>
      <c r="H104" s="6">
        <f t="shared" si="37"/>
      </c>
      <c r="I104" s="7">
        <f t="shared" si="38"/>
      </c>
      <c r="J104" s="6">
        <f t="shared" si="39"/>
      </c>
      <c r="K104" s="8">
        <f t="shared" si="40"/>
      </c>
      <c r="L104" s="9">
        <f t="shared" si="41"/>
      </c>
      <c r="M104" s="23">
        <f t="shared" si="42"/>
      </c>
    </row>
    <row r="105" spans="2:13" ht="12.75">
      <c r="B105" s="74">
        <f t="shared" si="43"/>
      </c>
      <c r="C105" s="71"/>
      <c r="D105" s="4">
        <f t="shared" si="33"/>
      </c>
      <c r="E105" s="10">
        <f t="shared" si="34"/>
      </c>
      <c r="F105" s="10">
        <f t="shared" si="35"/>
      </c>
      <c r="G105" s="5">
        <f t="shared" si="36"/>
      </c>
      <c r="H105" s="6">
        <f t="shared" si="37"/>
      </c>
      <c r="I105" s="7">
        <f t="shared" si="38"/>
      </c>
      <c r="J105" s="6">
        <f t="shared" si="39"/>
      </c>
      <c r="K105" s="8">
        <f t="shared" si="40"/>
      </c>
      <c r="L105" s="9">
        <f t="shared" si="41"/>
      </c>
      <c r="M105" s="23">
        <f t="shared" si="42"/>
      </c>
    </row>
    <row r="106" spans="2:13" ht="12.75">
      <c r="B106" s="74">
        <f t="shared" si="43"/>
      </c>
      <c r="C106" s="71"/>
      <c r="D106" s="4">
        <f t="shared" si="33"/>
      </c>
      <c r="E106" s="10">
        <f t="shared" si="34"/>
      </c>
      <c r="F106" s="10">
        <f t="shared" si="35"/>
      </c>
      <c r="G106" s="5">
        <f t="shared" si="36"/>
      </c>
      <c r="H106" s="6">
        <f t="shared" si="37"/>
      </c>
      <c r="I106" s="7">
        <f t="shared" si="38"/>
      </c>
      <c r="J106" s="6">
        <f t="shared" si="39"/>
      </c>
      <c r="K106" s="8">
        <f t="shared" si="40"/>
      </c>
      <c r="L106" s="9">
        <f t="shared" si="41"/>
      </c>
      <c r="M106" s="23">
        <f t="shared" si="42"/>
      </c>
    </row>
    <row r="107" spans="2:13" ht="12.75">
      <c r="B107" s="74">
        <f t="shared" si="43"/>
      </c>
      <c r="C107" s="71"/>
      <c r="D107" s="4">
        <f t="shared" si="33"/>
      </c>
      <c r="E107" s="10">
        <f t="shared" si="34"/>
      </c>
      <c r="F107" s="10">
        <f t="shared" si="35"/>
      </c>
      <c r="G107" s="5">
        <f t="shared" si="36"/>
      </c>
      <c r="H107" s="6">
        <f t="shared" si="37"/>
      </c>
      <c r="I107" s="7">
        <f t="shared" si="38"/>
      </c>
      <c r="J107" s="6">
        <f t="shared" si="39"/>
      </c>
      <c r="K107" s="8">
        <f t="shared" si="40"/>
      </c>
      <c r="L107" s="9">
        <f t="shared" si="41"/>
      </c>
      <c r="M107" s="23">
        <f t="shared" si="42"/>
      </c>
    </row>
    <row r="108" spans="2:13" ht="12.75">
      <c r="B108" s="74">
        <f t="shared" si="43"/>
      </c>
      <c r="C108" s="71"/>
      <c r="D108" s="4">
        <f t="shared" si="33"/>
      </c>
      <c r="E108" s="10">
        <f t="shared" si="34"/>
      </c>
      <c r="F108" s="10">
        <f t="shared" si="35"/>
      </c>
      <c r="G108" s="5">
        <f t="shared" si="36"/>
      </c>
      <c r="H108" s="6">
        <f t="shared" si="37"/>
      </c>
      <c r="I108" s="7">
        <f t="shared" si="38"/>
      </c>
      <c r="J108" s="6">
        <f t="shared" si="39"/>
      </c>
      <c r="K108" s="8">
        <f t="shared" si="40"/>
      </c>
      <c r="L108" s="9">
        <f t="shared" si="41"/>
      </c>
      <c r="M108" s="23">
        <f t="shared" si="42"/>
      </c>
    </row>
    <row r="109" spans="2:13" ht="12.75">
      <c r="B109" s="74">
        <f t="shared" si="43"/>
      </c>
      <c r="C109" s="71"/>
      <c r="D109" s="4">
        <f t="shared" si="33"/>
      </c>
      <c r="E109" s="10">
        <f t="shared" si="34"/>
      </c>
      <c r="F109" s="10">
        <f t="shared" si="35"/>
      </c>
      <c r="G109" s="5">
        <f t="shared" si="36"/>
      </c>
      <c r="H109" s="6">
        <f t="shared" si="37"/>
      </c>
      <c r="I109" s="7">
        <f t="shared" si="38"/>
      </c>
      <c r="J109" s="6">
        <f t="shared" si="39"/>
      </c>
      <c r="K109" s="8">
        <f t="shared" si="40"/>
      </c>
      <c r="L109" s="9">
        <f t="shared" si="41"/>
      </c>
      <c r="M109" s="23">
        <f t="shared" si="42"/>
      </c>
    </row>
    <row r="110" spans="2:13" ht="12.75">
      <c r="B110" s="74">
        <f t="shared" si="43"/>
      </c>
      <c r="C110" s="71"/>
      <c r="D110" s="4">
        <f t="shared" si="33"/>
      </c>
      <c r="E110" s="10">
        <f t="shared" si="34"/>
      </c>
      <c r="F110" s="10">
        <f t="shared" si="35"/>
      </c>
      <c r="G110" s="5">
        <f t="shared" si="36"/>
      </c>
      <c r="H110" s="6">
        <f t="shared" si="37"/>
      </c>
      <c r="I110" s="7">
        <f t="shared" si="38"/>
      </c>
      <c r="J110" s="6">
        <f t="shared" si="39"/>
      </c>
      <c r="K110" s="8">
        <f t="shared" si="40"/>
      </c>
      <c r="L110" s="9">
        <f t="shared" si="41"/>
      </c>
      <c r="M110" s="23">
        <f t="shared" si="42"/>
      </c>
    </row>
    <row r="111" spans="2:13" ht="12.75">
      <c r="B111" s="74">
        <f t="shared" si="43"/>
      </c>
      <c r="C111" s="71"/>
      <c r="D111" s="4">
        <f t="shared" si="33"/>
      </c>
      <c r="E111" s="10">
        <f t="shared" si="34"/>
      </c>
      <c r="F111" s="10">
        <f t="shared" si="35"/>
      </c>
      <c r="G111" s="5">
        <f t="shared" si="36"/>
      </c>
      <c r="H111" s="6">
        <f t="shared" si="37"/>
      </c>
      <c r="I111" s="7">
        <f t="shared" si="38"/>
      </c>
      <c r="J111" s="6">
        <f t="shared" si="39"/>
      </c>
      <c r="K111" s="8">
        <f t="shared" si="40"/>
      </c>
      <c r="L111" s="9">
        <f t="shared" si="41"/>
      </c>
      <c r="M111" s="23">
        <f t="shared" si="42"/>
      </c>
    </row>
    <row r="112" spans="2:13" ht="12.75">
      <c r="B112" s="74">
        <f t="shared" si="43"/>
      </c>
      <c r="C112" s="71"/>
      <c r="D112" s="4">
        <f t="shared" si="33"/>
      </c>
      <c r="E112" s="10">
        <f t="shared" si="34"/>
      </c>
      <c r="F112" s="10">
        <f t="shared" si="35"/>
      </c>
      <c r="G112" s="5">
        <f t="shared" si="36"/>
      </c>
      <c r="H112" s="6">
        <f t="shared" si="37"/>
      </c>
      <c r="I112" s="7">
        <f t="shared" si="38"/>
      </c>
      <c r="J112" s="6">
        <f t="shared" si="39"/>
      </c>
      <c r="K112" s="8">
        <f t="shared" si="40"/>
      </c>
      <c r="L112" s="9">
        <f t="shared" si="41"/>
      </c>
      <c r="M112" s="23">
        <f t="shared" si="42"/>
      </c>
    </row>
    <row r="113" spans="2:13" ht="12.75">
      <c r="B113" s="74">
        <f t="shared" si="43"/>
      </c>
      <c r="C113" s="71"/>
      <c r="D113" s="4">
        <f t="shared" si="33"/>
      </c>
      <c r="E113" s="10">
        <f t="shared" si="34"/>
      </c>
      <c r="F113" s="10">
        <f t="shared" si="35"/>
      </c>
      <c r="G113" s="5">
        <f t="shared" si="36"/>
      </c>
      <c r="H113" s="6">
        <f t="shared" si="37"/>
      </c>
      <c r="I113" s="7">
        <f t="shared" si="38"/>
      </c>
      <c r="J113" s="6">
        <f t="shared" si="39"/>
      </c>
      <c r="K113" s="8">
        <f t="shared" si="40"/>
      </c>
      <c r="L113" s="9">
        <f t="shared" si="41"/>
      </c>
      <c r="M113" s="23">
        <f t="shared" si="42"/>
      </c>
    </row>
    <row r="114" spans="2:13" ht="12.75">
      <c r="B114" s="74">
        <f t="shared" si="43"/>
      </c>
      <c r="C114" s="71"/>
      <c r="D114" s="4">
        <f t="shared" si="33"/>
      </c>
      <c r="E114" s="10">
        <f t="shared" si="34"/>
      </c>
      <c r="F114" s="10">
        <f t="shared" si="35"/>
      </c>
      <c r="G114" s="5">
        <f t="shared" si="36"/>
      </c>
      <c r="H114" s="6">
        <f t="shared" si="37"/>
      </c>
      <c r="I114" s="7">
        <f t="shared" si="38"/>
      </c>
      <c r="J114" s="6">
        <f t="shared" si="39"/>
      </c>
      <c r="K114" s="8">
        <f t="shared" si="40"/>
      </c>
      <c r="L114" s="9">
        <f t="shared" si="41"/>
      </c>
      <c r="M114" s="23">
        <f t="shared" si="42"/>
      </c>
    </row>
    <row r="115" spans="2:13" ht="12.75">
      <c r="B115" s="74">
        <f t="shared" si="43"/>
      </c>
      <c r="C115" s="71"/>
      <c r="D115" s="4">
        <f t="shared" si="33"/>
      </c>
      <c r="E115" s="10">
        <f t="shared" si="34"/>
      </c>
      <c r="F115" s="10">
        <f t="shared" si="35"/>
      </c>
      <c r="G115" s="5">
        <f t="shared" si="36"/>
      </c>
      <c r="H115" s="6">
        <f t="shared" si="37"/>
      </c>
      <c r="I115" s="7">
        <f t="shared" si="38"/>
      </c>
      <c r="J115" s="6">
        <f t="shared" si="39"/>
      </c>
      <c r="K115" s="8">
        <f t="shared" si="40"/>
      </c>
      <c r="L115" s="9">
        <f t="shared" si="41"/>
      </c>
      <c r="M115" s="23">
        <f t="shared" si="42"/>
      </c>
    </row>
    <row r="116" spans="2:13" ht="12.75">
      <c r="B116" s="74">
        <f t="shared" si="43"/>
      </c>
      <c r="C116" s="71"/>
      <c r="D116" s="4">
        <f t="shared" si="33"/>
      </c>
      <c r="E116" s="10">
        <f t="shared" si="34"/>
      </c>
      <c r="F116" s="10">
        <f t="shared" si="35"/>
      </c>
      <c r="G116" s="5">
        <f t="shared" si="36"/>
      </c>
      <c r="H116" s="6">
        <f t="shared" si="37"/>
      </c>
      <c r="I116" s="7">
        <f t="shared" si="38"/>
      </c>
      <c r="J116" s="6">
        <f t="shared" si="39"/>
      </c>
      <c r="K116" s="8">
        <f t="shared" si="40"/>
      </c>
      <c r="L116" s="9">
        <f t="shared" si="41"/>
      </c>
      <c r="M116" s="23">
        <f t="shared" si="42"/>
      </c>
    </row>
    <row r="117" spans="2:13" ht="12.75">
      <c r="B117" s="74">
        <f t="shared" si="43"/>
      </c>
      <c r="C117" s="71"/>
      <c r="D117" s="4">
        <f t="shared" si="33"/>
      </c>
      <c r="E117" s="10">
        <f t="shared" si="34"/>
      </c>
      <c r="F117" s="10">
        <f t="shared" si="35"/>
      </c>
      <c r="G117" s="5">
        <f t="shared" si="36"/>
      </c>
      <c r="H117" s="6">
        <f t="shared" si="37"/>
      </c>
      <c r="I117" s="7">
        <f t="shared" si="38"/>
      </c>
      <c r="J117" s="6">
        <f t="shared" si="39"/>
      </c>
      <c r="K117" s="8">
        <f t="shared" si="40"/>
      </c>
      <c r="L117" s="9">
        <f t="shared" si="41"/>
      </c>
      <c r="M117" s="23">
        <f t="shared" si="42"/>
      </c>
    </row>
    <row r="118" spans="2:13" ht="12.75">
      <c r="B118" s="74">
        <f t="shared" si="43"/>
      </c>
      <c r="C118" s="71"/>
      <c r="D118" s="4">
        <f t="shared" si="33"/>
      </c>
      <c r="E118" s="10">
        <f t="shared" si="34"/>
      </c>
      <c r="F118" s="10">
        <f t="shared" si="35"/>
      </c>
      <c r="G118" s="5">
        <f t="shared" si="36"/>
      </c>
      <c r="H118" s="6">
        <f t="shared" si="37"/>
      </c>
      <c r="I118" s="7">
        <f t="shared" si="38"/>
      </c>
      <c r="J118" s="6">
        <f t="shared" si="39"/>
      </c>
      <c r="K118" s="8">
        <f t="shared" si="40"/>
      </c>
      <c r="L118" s="9">
        <f t="shared" si="41"/>
      </c>
      <c r="M118" s="23">
        <f t="shared" si="42"/>
      </c>
    </row>
    <row r="119" spans="2:13" ht="12.75">
      <c r="B119" s="74">
        <f t="shared" si="43"/>
      </c>
      <c r="C119" s="71"/>
      <c r="D119" s="4">
        <f t="shared" si="33"/>
      </c>
      <c r="E119" s="10">
        <f t="shared" si="34"/>
      </c>
      <c r="F119" s="10">
        <f t="shared" si="35"/>
      </c>
      <c r="G119" s="5">
        <f t="shared" si="36"/>
      </c>
      <c r="H119" s="6">
        <f t="shared" si="37"/>
      </c>
      <c r="I119" s="7">
        <f t="shared" si="38"/>
      </c>
      <c r="J119" s="6">
        <f t="shared" si="39"/>
      </c>
      <c r="K119" s="8">
        <f t="shared" si="40"/>
      </c>
      <c r="L119" s="9">
        <f t="shared" si="41"/>
      </c>
      <c r="M119" s="23">
        <f t="shared" si="42"/>
      </c>
    </row>
    <row r="120" spans="2:13" ht="12.75">
      <c r="B120" s="74">
        <f t="shared" si="43"/>
      </c>
      <c r="C120" s="71"/>
      <c r="D120" s="4">
        <f t="shared" si="33"/>
      </c>
      <c r="E120" s="10">
        <f t="shared" si="34"/>
      </c>
      <c r="F120" s="10">
        <f t="shared" si="35"/>
      </c>
      <c r="G120" s="5">
        <f t="shared" si="36"/>
      </c>
      <c r="H120" s="6">
        <f t="shared" si="37"/>
      </c>
      <c r="I120" s="7">
        <f t="shared" si="38"/>
      </c>
      <c r="J120" s="6">
        <f t="shared" si="39"/>
      </c>
      <c r="K120" s="8">
        <f t="shared" si="40"/>
      </c>
      <c r="L120" s="9">
        <f t="shared" si="41"/>
      </c>
      <c r="M120" s="23">
        <f t="shared" si="42"/>
      </c>
    </row>
    <row r="121" spans="2:13" ht="12.75">
      <c r="B121" s="74">
        <f t="shared" si="43"/>
      </c>
      <c r="C121" s="71"/>
      <c r="D121" s="4">
        <f t="shared" si="33"/>
      </c>
      <c r="E121" s="10">
        <f t="shared" si="34"/>
      </c>
      <c r="F121" s="10">
        <f t="shared" si="35"/>
      </c>
      <c r="G121" s="5">
        <f t="shared" si="36"/>
      </c>
      <c r="H121" s="6">
        <f t="shared" si="37"/>
      </c>
      <c r="I121" s="7">
        <f t="shared" si="38"/>
      </c>
      <c r="J121" s="6">
        <f t="shared" si="39"/>
      </c>
      <c r="K121" s="8">
        <f t="shared" si="40"/>
      </c>
      <c r="L121" s="9">
        <f t="shared" si="41"/>
      </c>
      <c r="M121" s="23">
        <f t="shared" si="42"/>
      </c>
    </row>
    <row r="122" spans="2:13" ht="12.75">
      <c r="B122" s="74">
        <f t="shared" si="43"/>
      </c>
      <c r="C122" s="71"/>
      <c r="D122" s="4">
        <f t="shared" si="33"/>
      </c>
      <c r="E122" s="10">
        <f t="shared" si="34"/>
      </c>
      <c r="F122" s="10">
        <f t="shared" si="35"/>
      </c>
      <c r="G122" s="5">
        <f t="shared" si="36"/>
      </c>
      <c r="H122" s="6">
        <f t="shared" si="37"/>
      </c>
      <c r="I122" s="7">
        <f t="shared" si="38"/>
      </c>
      <c r="J122" s="6">
        <f t="shared" si="39"/>
      </c>
      <c r="K122" s="8">
        <f t="shared" si="40"/>
      </c>
      <c r="L122" s="9">
        <f t="shared" si="41"/>
      </c>
      <c r="M122" s="23">
        <f t="shared" si="42"/>
      </c>
    </row>
    <row r="123" spans="2:13" ht="12.75">
      <c r="B123" s="74">
        <f t="shared" si="43"/>
      </c>
      <c r="C123" s="71"/>
      <c r="D123" s="4">
        <f t="shared" si="33"/>
      </c>
      <c r="E123" s="10">
        <f t="shared" si="34"/>
      </c>
      <c r="F123" s="10">
        <f t="shared" si="35"/>
      </c>
      <c r="G123" s="5">
        <f t="shared" si="36"/>
      </c>
      <c r="H123" s="6">
        <f t="shared" si="37"/>
      </c>
      <c r="I123" s="7">
        <f t="shared" si="38"/>
      </c>
      <c r="J123" s="6">
        <f t="shared" si="39"/>
      </c>
      <c r="K123" s="8">
        <f t="shared" si="40"/>
      </c>
      <c r="L123" s="9">
        <f t="shared" si="41"/>
      </c>
      <c r="M123" s="23">
        <f t="shared" si="42"/>
      </c>
    </row>
    <row r="124" spans="2:13" ht="12.75">
      <c r="B124" s="74">
        <f t="shared" si="43"/>
      </c>
      <c r="C124" s="71"/>
      <c r="D124" s="4">
        <f t="shared" si="33"/>
      </c>
      <c r="E124" s="10">
        <f t="shared" si="34"/>
      </c>
      <c r="F124" s="10">
        <f t="shared" si="35"/>
      </c>
      <c r="G124" s="5">
        <f t="shared" si="36"/>
      </c>
      <c r="H124" s="6">
        <f t="shared" si="37"/>
      </c>
      <c r="I124" s="7">
        <f t="shared" si="38"/>
      </c>
      <c r="J124" s="6">
        <f t="shared" si="39"/>
      </c>
      <c r="K124" s="8">
        <f t="shared" si="40"/>
      </c>
      <c r="L124" s="9">
        <f t="shared" si="41"/>
      </c>
      <c r="M124" s="23">
        <f t="shared" si="42"/>
      </c>
    </row>
    <row r="125" spans="2:13" ht="12.75">
      <c r="B125" s="74">
        <f t="shared" si="43"/>
      </c>
      <c r="C125" s="71"/>
      <c r="D125" s="4">
        <f t="shared" si="33"/>
      </c>
      <c r="E125" s="10">
        <f t="shared" si="34"/>
      </c>
      <c r="F125" s="10">
        <f t="shared" si="35"/>
      </c>
      <c r="G125" s="5">
        <f t="shared" si="36"/>
      </c>
      <c r="H125" s="6">
        <f t="shared" si="37"/>
      </c>
      <c r="I125" s="7">
        <f t="shared" si="38"/>
      </c>
      <c r="J125" s="6">
        <f t="shared" si="39"/>
      </c>
      <c r="K125" s="8">
        <f t="shared" si="40"/>
      </c>
      <c r="L125" s="9">
        <f t="shared" si="41"/>
      </c>
      <c r="M125" s="23">
        <f t="shared" si="42"/>
      </c>
    </row>
    <row r="126" spans="2:13" ht="13.5" thickBot="1">
      <c r="B126" s="75">
        <f t="shared" si="43"/>
      </c>
      <c r="C126" s="72"/>
      <c r="D126" s="25">
        <f t="shared" si="33"/>
      </c>
      <c r="E126" s="24">
        <f t="shared" si="34"/>
      </c>
      <c r="F126" s="24">
        <f t="shared" si="35"/>
      </c>
      <c r="G126" s="26">
        <f t="shared" si="36"/>
      </c>
      <c r="H126" s="27">
        <f t="shared" si="37"/>
      </c>
      <c r="I126" s="28">
        <f t="shared" si="38"/>
      </c>
      <c r="J126" s="27">
        <f t="shared" si="39"/>
      </c>
      <c r="K126" s="29">
        <f t="shared" si="40"/>
      </c>
      <c r="L126" s="30">
        <f t="shared" si="41"/>
      </c>
      <c r="M126" s="31">
        <f t="shared" si="42"/>
      </c>
    </row>
  </sheetData>
  <mergeCells count="3">
    <mergeCell ref="G5:K5"/>
    <mergeCell ref="A2:L2"/>
    <mergeCell ref="A3:L3"/>
  </mergeCells>
  <printOptions/>
  <pageMargins left="0.6" right="0.53" top="1" bottom="1" header="0.4921259845" footer="0.4921259845"/>
  <pageSetup horizontalDpi="300" verticalDpi="300" orientation="portrait" paperSize="9" r:id="rId1"/>
  <headerFooter alignWithMargins="0">
    <oddFooter>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204"/>
  <sheetViews>
    <sheetView showGridLines="0" workbookViewId="0" topLeftCell="A54">
      <selection activeCell="B80" sqref="B80:B86"/>
    </sheetView>
  </sheetViews>
  <sheetFormatPr defaultColWidth="11.421875" defaultRowHeight="12.75"/>
  <cols>
    <col min="2" max="5" width="11.421875" style="43" customWidth="1"/>
    <col min="6" max="8" width="11.421875" style="41" customWidth="1"/>
    <col min="9" max="9" width="11.00390625" style="2" customWidth="1"/>
  </cols>
  <sheetData>
    <row r="2" spans="2:10" ht="23.25">
      <c r="B2" s="89" t="s">
        <v>35</v>
      </c>
      <c r="C2" s="89"/>
      <c r="D2" s="89"/>
      <c r="E2" s="90"/>
      <c r="F2" s="90"/>
      <c r="G2" s="90"/>
      <c r="H2" s="90"/>
      <c r="J2" s="65"/>
    </row>
    <row r="3" ht="13.5" thickBot="1"/>
    <row r="4" spans="2:9" s="38" customFormat="1" ht="23.25" customHeight="1">
      <c r="B4" s="34" t="s">
        <v>0</v>
      </c>
      <c r="C4" s="35" t="s">
        <v>32</v>
      </c>
      <c r="D4" s="35" t="s">
        <v>27</v>
      </c>
      <c r="E4" s="35" t="s">
        <v>28</v>
      </c>
      <c r="F4" s="35" t="s">
        <v>33</v>
      </c>
      <c r="G4" s="35" t="s">
        <v>29</v>
      </c>
      <c r="H4" s="36" t="s">
        <v>30</v>
      </c>
      <c r="I4" s="69" t="s">
        <v>34</v>
      </c>
    </row>
    <row r="5" spans="2:10" ht="12.75">
      <c r="B5" s="48">
        <v>751</v>
      </c>
      <c r="C5" s="68">
        <v>0</v>
      </c>
      <c r="D5" s="68">
        <v>6</v>
      </c>
      <c r="E5" s="68">
        <v>35</v>
      </c>
      <c r="F5" s="9">
        <f>IF(H5="","",(H5*3600)/I5)</f>
        <v>11.848101265822784</v>
      </c>
      <c r="G5" s="10">
        <f>IF(B5="","",VLOOKUP(B5,nom,10,FALSE))</f>
        <v>2</v>
      </c>
      <c r="H5" s="66">
        <f>IF(G5="","",VLOOKUP(G5,course,3,FALSE))</f>
        <v>1.3</v>
      </c>
      <c r="I5" s="3">
        <f>IF(H5="","",(C5*3600)+(D5*60)+E5)</f>
        <v>395</v>
      </c>
      <c r="J5" s="1"/>
    </row>
    <row r="6" spans="2:9" ht="12.75">
      <c r="B6" s="48">
        <v>752</v>
      </c>
      <c r="C6" s="68">
        <v>0</v>
      </c>
      <c r="D6" s="44">
        <v>6</v>
      </c>
      <c r="E6" s="44">
        <v>54</v>
      </c>
      <c r="F6" s="9">
        <f aca="true" t="shared" si="0" ref="F6:F48">IF(H6="","",(H6*3600)/I6)</f>
        <v>11.304347826086957</v>
      </c>
      <c r="G6" s="10">
        <f aca="true" t="shared" si="1" ref="G6:G69">IF(B6="","",VLOOKUP(B6,nom,10,FALSE))</f>
        <v>2</v>
      </c>
      <c r="H6" s="66">
        <f aca="true" t="shared" si="2" ref="H6:H119">IF(G6="","",VLOOKUP(G6,course,3,FALSE))</f>
        <v>1.3</v>
      </c>
      <c r="I6" s="3">
        <f>IF(H6="","",(C6*3600)+(D6*60)+E6)</f>
        <v>414</v>
      </c>
    </row>
    <row r="7" spans="2:9" ht="12.75">
      <c r="B7" s="48">
        <v>770</v>
      </c>
      <c r="C7" s="68">
        <v>0</v>
      </c>
      <c r="D7" s="44">
        <v>7</v>
      </c>
      <c r="E7" s="44">
        <v>11</v>
      </c>
      <c r="F7" s="9">
        <f t="shared" si="0"/>
        <v>10.8584686774942</v>
      </c>
      <c r="G7" s="10">
        <f t="shared" si="1"/>
        <v>2</v>
      </c>
      <c r="H7" s="66">
        <f t="shared" si="2"/>
        <v>1.3</v>
      </c>
      <c r="I7" s="3">
        <f>IF(H7="","",(C7*3600)+(D7*60)+E7)</f>
        <v>431</v>
      </c>
    </row>
    <row r="8" spans="2:9" ht="12.75">
      <c r="B8" s="48">
        <v>771</v>
      </c>
      <c r="C8" s="68">
        <v>0</v>
      </c>
      <c r="D8" s="44">
        <v>7</v>
      </c>
      <c r="E8" s="44">
        <v>14</v>
      </c>
      <c r="F8" s="9">
        <f t="shared" si="0"/>
        <v>10.783410138248849</v>
      </c>
      <c r="G8" s="10">
        <f t="shared" si="1"/>
        <v>2</v>
      </c>
      <c r="H8" s="66">
        <f t="shared" si="2"/>
        <v>1.3</v>
      </c>
      <c r="I8" s="3">
        <f>IF(H8="","",(C8*3600)+(D8*60)+E8)</f>
        <v>434</v>
      </c>
    </row>
    <row r="9" spans="2:9" ht="12.75">
      <c r="B9" s="48">
        <v>759</v>
      </c>
      <c r="C9" s="68">
        <v>0</v>
      </c>
      <c r="D9" s="44">
        <v>7</v>
      </c>
      <c r="E9" s="44">
        <v>31</v>
      </c>
      <c r="F9" s="9">
        <f t="shared" si="0"/>
        <v>10.376940133037694</v>
      </c>
      <c r="G9" s="10">
        <f t="shared" si="1"/>
        <v>2</v>
      </c>
      <c r="H9" s="66">
        <f t="shared" si="2"/>
        <v>1.3</v>
      </c>
      <c r="I9" s="3">
        <f aca="true" t="shared" si="3" ref="I9:I122">IF(H9="","",(C9*3600)+(D9*60)+E9)</f>
        <v>451</v>
      </c>
    </row>
    <row r="10" spans="2:9" ht="12.75">
      <c r="B10" s="48">
        <v>753</v>
      </c>
      <c r="C10" s="68">
        <v>0</v>
      </c>
      <c r="D10" s="44">
        <v>7</v>
      </c>
      <c r="E10" s="44">
        <v>53</v>
      </c>
      <c r="F10" s="9">
        <f t="shared" si="0"/>
        <v>9.894291754756871</v>
      </c>
      <c r="G10" s="10">
        <f t="shared" si="1"/>
        <v>2</v>
      </c>
      <c r="H10" s="66">
        <f t="shared" si="2"/>
        <v>1.3</v>
      </c>
      <c r="I10" s="3">
        <f t="shared" si="3"/>
        <v>473</v>
      </c>
    </row>
    <row r="11" spans="2:9" ht="12.75">
      <c r="B11" s="48">
        <v>764</v>
      </c>
      <c r="C11" s="68">
        <v>0</v>
      </c>
      <c r="D11" s="44">
        <v>7</v>
      </c>
      <c r="E11" s="44">
        <v>53</v>
      </c>
      <c r="F11" s="9">
        <f t="shared" si="0"/>
        <v>9.894291754756871</v>
      </c>
      <c r="G11" s="10">
        <f t="shared" si="1"/>
        <v>2</v>
      </c>
      <c r="H11" s="66">
        <f t="shared" si="2"/>
        <v>1.3</v>
      </c>
      <c r="I11" s="3">
        <f t="shared" si="3"/>
        <v>473</v>
      </c>
    </row>
    <row r="12" spans="2:9" ht="12.75">
      <c r="B12" s="48">
        <v>754</v>
      </c>
      <c r="C12" s="68">
        <v>0</v>
      </c>
      <c r="D12" s="44">
        <v>8</v>
      </c>
      <c r="E12" s="44">
        <v>16</v>
      </c>
      <c r="F12" s="9">
        <f t="shared" si="0"/>
        <v>9.435483870967742</v>
      </c>
      <c r="G12" s="10">
        <f t="shared" si="1"/>
        <v>2</v>
      </c>
      <c r="H12" s="66">
        <f t="shared" si="2"/>
        <v>1.3</v>
      </c>
      <c r="I12" s="3">
        <f t="shared" si="3"/>
        <v>496</v>
      </c>
    </row>
    <row r="13" spans="2:9" ht="12.75">
      <c r="B13" s="48">
        <v>772</v>
      </c>
      <c r="C13" s="68">
        <v>0</v>
      </c>
      <c r="D13" s="44">
        <v>9</v>
      </c>
      <c r="E13" s="44">
        <v>43</v>
      </c>
      <c r="F13" s="9">
        <f t="shared" si="0"/>
        <v>8.027444253859349</v>
      </c>
      <c r="G13" s="10">
        <f t="shared" si="1"/>
        <v>2</v>
      </c>
      <c r="H13" s="66">
        <f t="shared" si="2"/>
        <v>1.3</v>
      </c>
      <c r="I13" s="3">
        <f t="shared" si="3"/>
        <v>583</v>
      </c>
    </row>
    <row r="14" spans="2:9" ht="12.75">
      <c r="B14" s="48">
        <v>773</v>
      </c>
      <c r="C14" s="68">
        <v>0</v>
      </c>
      <c r="D14" s="44">
        <v>9</v>
      </c>
      <c r="E14" s="44">
        <v>44</v>
      </c>
      <c r="F14" s="9">
        <f t="shared" si="0"/>
        <v>8.013698630136986</v>
      </c>
      <c r="G14" s="10">
        <f t="shared" si="1"/>
        <v>2</v>
      </c>
      <c r="H14" s="66">
        <f t="shared" si="2"/>
        <v>1.3</v>
      </c>
      <c r="I14" s="3">
        <f t="shared" si="3"/>
        <v>584</v>
      </c>
    </row>
    <row r="15" spans="2:9" ht="12.75">
      <c r="B15" s="48">
        <v>756</v>
      </c>
      <c r="C15" s="68">
        <v>0</v>
      </c>
      <c r="D15" s="44">
        <v>10</v>
      </c>
      <c r="E15" s="44">
        <v>3</v>
      </c>
      <c r="F15" s="9">
        <f t="shared" si="0"/>
        <v>7.7611940298507465</v>
      </c>
      <c r="G15" s="10">
        <f t="shared" si="1"/>
        <v>2</v>
      </c>
      <c r="H15" s="66">
        <f t="shared" si="2"/>
        <v>1.3</v>
      </c>
      <c r="I15" s="3">
        <f t="shared" si="3"/>
        <v>603</v>
      </c>
    </row>
    <row r="16" spans="2:9" ht="12.75">
      <c r="B16" s="48">
        <v>758</v>
      </c>
      <c r="C16" s="68">
        <v>0</v>
      </c>
      <c r="D16" s="44">
        <v>10</v>
      </c>
      <c r="E16" s="44">
        <v>8</v>
      </c>
      <c r="F16" s="9">
        <f t="shared" si="0"/>
        <v>7.697368421052632</v>
      </c>
      <c r="G16" s="10">
        <f t="shared" si="1"/>
        <v>2</v>
      </c>
      <c r="H16" s="66">
        <f t="shared" si="2"/>
        <v>1.3</v>
      </c>
      <c r="I16" s="3">
        <f t="shared" si="3"/>
        <v>608</v>
      </c>
    </row>
    <row r="17" spans="2:9" ht="12.75">
      <c r="B17" s="48">
        <v>776</v>
      </c>
      <c r="C17" s="68">
        <v>0</v>
      </c>
      <c r="D17" s="44">
        <v>10</v>
      </c>
      <c r="E17" s="44">
        <v>11</v>
      </c>
      <c r="F17" s="9">
        <f t="shared" si="0"/>
        <v>7.659574468085107</v>
      </c>
      <c r="G17" s="10">
        <f t="shared" si="1"/>
        <v>2</v>
      </c>
      <c r="H17" s="66">
        <f t="shared" si="2"/>
        <v>1.3</v>
      </c>
      <c r="I17" s="3">
        <f t="shared" si="3"/>
        <v>611</v>
      </c>
    </row>
    <row r="18" spans="2:9" ht="12.75">
      <c r="B18" s="48">
        <v>768</v>
      </c>
      <c r="C18" s="68">
        <v>0</v>
      </c>
      <c r="D18" s="44">
        <v>10</v>
      </c>
      <c r="E18" s="44">
        <v>25</v>
      </c>
      <c r="F18" s="9">
        <f t="shared" si="0"/>
        <v>7.488</v>
      </c>
      <c r="G18" s="10">
        <f t="shared" si="1"/>
        <v>2</v>
      </c>
      <c r="H18" s="66">
        <f t="shared" si="2"/>
        <v>1.3</v>
      </c>
      <c r="I18" s="3">
        <f t="shared" si="3"/>
        <v>625</v>
      </c>
    </row>
    <row r="19" spans="2:9" ht="12.75">
      <c r="B19" s="48">
        <v>775</v>
      </c>
      <c r="C19" s="68">
        <v>0</v>
      </c>
      <c r="D19" s="44">
        <v>10</v>
      </c>
      <c r="E19" s="44">
        <v>27</v>
      </c>
      <c r="F19" s="9">
        <f t="shared" si="0"/>
        <v>7.464114832535885</v>
      </c>
      <c r="G19" s="10">
        <f t="shared" si="1"/>
        <v>2</v>
      </c>
      <c r="H19" s="66">
        <f t="shared" si="2"/>
        <v>1.3</v>
      </c>
      <c r="I19" s="3">
        <f t="shared" si="3"/>
        <v>627</v>
      </c>
    </row>
    <row r="20" spans="2:9" ht="12.75">
      <c r="B20" s="48">
        <v>777</v>
      </c>
      <c r="C20" s="68">
        <v>0</v>
      </c>
      <c r="D20" s="44">
        <v>10</v>
      </c>
      <c r="E20" s="44">
        <v>28</v>
      </c>
      <c r="F20" s="9">
        <f t="shared" si="0"/>
        <v>7.452229299363057</v>
      </c>
      <c r="G20" s="10">
        <f t="shared" si="1"/>
        <v>2</v>
      </c>
      <c r="H20" s="66">
        <f t="shared" si="2"/>
        <v>1.3</v>
      </c>
      <c r="I20" s="3">
        <f t="shared" si="3"/>
        <v>628</v>
      </c>
    </row>
    <row r="21" spans="2:9" ht="12.75">
      <c r="B21" s="48">
        <v>766</v>
      </c>
      <c r="C21" s="68">
        <v>0</v>
      </c>
      <c r="D21" s="44">
        <v>10</v>
      </c>
      <c r="E21" s="44">
        <v>29</v>
      </c>
      <c r="F21" s="9">
        <f t="shared" si="0"/>
        <v>7.440381558028617</v>
      </c>
      <c r="G21" s="10">
        <f t="shared" si="1"/>
        <v>2</v>
      </c>
      <c r="H21" s="66">
        <f t="shared" si="2"/>
        <v>1.3</v>
      </c>
      <c r="I21" s="3">
        <f t="shared" si="3"/>
        <v>629</v>
      </c>
    </row>
    <row r="22" spans="2:9" ht="12.75">
      <c r="B22" s="48">
        <v>763</v>
      </c>
      <c r="C22" s="68">
        <v>0</v>
      </c>
      <c r="D22" s="44">
        <v>10</v>
      </c>
      <c r="E22" s="44">
        <v>33</v>
      </c>
      <c r="F22" s="9">
        <f t="shared" si="0"/>
        <v>7.393364928909953</v>
      </c>
      <c r="G22" s="10">
        <f t="shared" si="1"/>
        <v>2</v>
      </c>
      <c r="H22" s="66">
        <f t="shared" si="2"/>
        <v>1.3</v>
      </c>
      <c r="I22" s="3">
        <f t="shared" si="3"/>
        <v>633</v>
      </c>
    </row>
    <row r="23" spans="2:9" ht="12.75">
      <c r="B23" s="48">
        <v>774</v>
      </c>
      <c r="C23" s="68">
        <v>0</v>
      </c>
      <c r="D23" s="44">
        <v>10</v>
      </c>
      <c r="E23" s="44">
        <v>39</v>
      </c>
      <c r="F23" s="9">
        <f t="shared" si="0"/>
        <v>7.323943661971831</v>
      </c>
      <c r="G23" s="10">
        <f t="shared" si="1"/>
        <v>2</v>
      </c>
      <c r="H23" s="66">
        <f t="shared" si="2"/>
        <v>1.3</v>
      </c>
      <c r="I23" s="3">
        <f t="shared" si="3"/>
        <v>639</v>
      </c>
    </row>
    <row r="24" spans="2:9" ht="12.75">
      <c r="B24" s="48"/>
      <c r="C24" s="44"/>
      <c r="D24" s="44"/>
      <c r="E24" s="44"/>
      <c r="F24" s="9">
        <f t="shared" si="0"/>
      </c>
      <c r="G24" s="10">
        <f t="shared" si="1"/>
      </c>
      <c r="H24" s="66">
        <f t="shared" si="2"/>
      </c>
      <c r="I24" s="3">
        <f t="shared" si="3"/>
      </c>
    </row>
    <row r="25" spans="2:9" ht="12.75">
      <c r="B25" s="48">
        <v>854</v>
      </c>
      <c r="C25" s="44">
        <v>0</v>
      </c>
      <c r="D25" s="44">
        <v>8</v>
      </c>
      <c r="E25" s="44">
        <v>59</v>
      </c>
      <c r="F25" s="9">
        <f t="shared" si="0"/>
        <v>20.037105751391465</v>
      </c>
      <c r="G25" s="10">
        <f t="shared" si="1"/>
        <v>3</v>
      </c>
      <c r="H25" s="66">
        <f t="shared" si="2"/>
        <v>3</v>
      </c>
      <c r="I25" s="3">
        <f t="shared" si="3"/>
        <v>539</v>
      </c>
    </row>
    <row r="26" spans="2:9" ht="12.75">
      <c r="B26" s="48">
        <v>853</v>
      </c>
      <c r="C26" s="44">
        <v>0</v>
      </c>
      <c r="D26" s="44">
        <v>9</v>
      </c>
      <c r="E26" s="44">
        <v>6</v>
      </c>
      <c r="F26" s="9">
        <f t="shared" si="0"/>
        <v>19.78021978021978</v>
      </c>
      <c r="G26" s="10">
        <f t="shared" si="1"/>
        <v>3</v>
      </c>
      <c r="H26" s="66">
        <f t="shared" si="2"/>
        <v>3</v>
      </c>
      <c r="I26" s="3">
        <f t="shared" si="3"/>
        <v>546</v>
      </c>
    </row>
    <row r="27" spans="2:9" ht="12.75">
      <c r="B27" s="48">
        <v>857</v>
      </c>
      <c r="C27" s="44">
        <v>0</v>
      </c>
      <c r="D27" s="44">
        <v>10</v>
      </c>
      <c r="E27" s="44">
        <v>5</v>
      </c>
      <c r="F27" s="9">
        <f t="shared" si="0"/>
        <v>17.85123966942149</v>
      </c>
      <c r="G27" s="10">
        <f t="shared" si="1"/>
        <v>3</v>
      </c>
      <c r="H27" s="66">
        <f t="shared" si="2"/>
        <v>3</v>
      </c>
      <c r="I27" s="3">
        <f t="shared" si="3"/>
        <v>605</v>
      </c>
    </row>
    <row r="28" spans="2:9" ht="12.75">
      <c r="B28" s="48">
        <v>852</v>
      </c>
      <c r="C28" s="44">
        <v>0</v>
      </c>
      <c r="D28" s="44">
        <v>10</v>
      </c>
      <c r="E28" s="44">
        <v>7</v>
      </c>
      <c r="F28" s="9">
        <f t="shared" si="0"/>
        <v>17.792421746293247</v>
      </c>
      <c r="G28" s="10">
        <f t="shared" si="1"/>
        <v>3</v>
      </c>
      <c r="H28" s="66">
        <f t="shared" si="2"/>
        <v>3</v>
      </c>
      <c r="I28" s="3">
        <f t="shared" si="3"/>
        <v>607</v>
      </c>
    </row>
    <row r="29" spans="2:9" ht="12.75">
      <c r="B29" s="48">
        <v>851</v>
      </c>
      <c r="C29" s="44">
        <v>0</v>
      </c>
      <c r="D29" s="44">
        <v>11</v>
      </c>
      <c r="E29" s="44">
        <v>13</v>
      </c>
      <c r="F29" s="9">
        <f t="shared" si="0"/>
        <v>16.047548291233284</v>
      </c>
      <c r="G29" s="10">
        <f t="shared" si="1"/>
        <v>3</v>
      </c>
      <c r="H29" s="66">
        <f t="shared" si="2"/>
        <v>3</v>
      </c>
      <c r="I29" s="3">
        <f t="shared" si="3"/>
        <v>673</v>
      </c>
    </row>
    <row r="30" spans="2:9" ht="12.75">
      <c r="B30" s="48">
        <v>855</v>
      </c>
      <c r="C30" s="44">
        <v>0</v>
      </c>
      <c r="D30" s="44">
        <v>11</v>
      </c>
      <c r="E30" s="44">
        <v>45</v>
      </c>
      <c r="F30" s="9">
        <f t="shared" si="0"/>
        <v>15.319148936170214</v>
      </c>
      <c r="G30" s="10">
        <f t="shared" si="1"/>
        <v>3</v>
      </c>
      <c r="H30" s="66">
        <f t="shared" si="2"/>
        <v>3</v>
      </c>
      <c r="I30" s="3">
        <f t="shared" si="3"/>
        <v>705</v>
      </c>
    </row>
    <row r="31" spans="2:9" ht="12.75">
      <c r="B31" s="48">
        <v>856</v>
      </c>
      <c r="C31" s="44">
        <v>0</v>
      </c>
      <c r="D31" s="44">
        <v>14</v>
      </c>
      <c r="E31" s="44">
        <v>53</v>
      </c>
      <c r="F31" s="9">
        <f t="shared" si="0"/>
        <v>12.094064949608063</v>
      </c>
      <c r="G31" s="10">
        <f t="shared" si="1"/>
        <v>3</v>
      </c>
      <c r="H31" s="66">
        <f t="shared" si="2"/>
        <v>3</v>
      </c>
      <c r="I31" s="3">
        <f t="shared" si="3"/>
        <v>893</v>
      </c>
    </row>
    <row r="32" spans="2:9" ht="12.75">
      <c r="B32" s="48"/>
      <c r="C32" s="44"/>
      <c r="D32" s="44"/>
      <c r="E32" s="44"/>
      <c r="F32" s="9">
        <f t="shared" si="0"/>
      </c>
      <c r="G32" s="10">
        <f t="shared" si="1"/>
      </c>
      <c r="H32" s="66">
        <f t="shared" si="2"/>
      </c>
      <c r="I32" s="3">
        <f t="shared" si="3"/>
      </c>
    </row>
    <row r="33" spans="2:9" ht="12.75">
      <c r="B33" s="48">
        <v>755</v>
      </c>
      <c r="C33" s="68">
        <v>0</v>
      </c>
      <c r="D33" s="44">
        <v>10</v>
      </c>
      <c r="E33" s="44">
        <v>39</v>
      </c>
      <c r="F33" s="9">
        <f t="shared" si="0"/>
        <v>7.323943661971831</v>
      </c>
      <c r="G33" s="10">
        <f t="shared" si="1"/>
        <v>2</v>
      </c>
      <c r="H33" s="66">
        <f t="shared" si="2"/>
        <v>1.3</v>
      </c>
      <c r="I33" s="3">
        <f t="shared" si="3"/>
        <v>639</v>
      </c>
    </row>
    <row r="34" spans="2:9" ht="12.75">
      <c r="B34" s="48">
        <v>760</v>
      </c>
      <c r="C34" s="68">
        <v>0</v>
      </c>
      <c r="D34" s="44">
        <v>10</v>
      </c>
      <c r="E34" s="44">
        <v>39</v>
      </c>
      <c r="F34" s="9">
        <f t="shared" si="0"/>
        <v>7.323943661971831</v>
      </c>
      <c r="G34" s="10">
        <f t="shared" si="1"/>
        <v>2</v>
      </c>
      <c r="H34" s="66">
        <f t="shared" si="2"/>
        <v>1.3</v>
      </c>
      <c r="I34" s="3">
        <f t="shared" si="3"/>
        <v>639</v>
      </c>
    </row>
    <row r="35" spans="2:9" ht="12.75">
      <c r="B35" s="48">
        <v>761</v>
      </c>
      <c r="C35" s="68">
        <v>0</v>
      </c>
      <c r="D35" s="44">
        <v>10</v>
      </c>
      <c r="E35" s="44">
        <v>39</v>
      </c>
      <c r="F35" s="9">
        <f t="shared" si="0"/>
        <v>7.323943661971831</v>
      </c>
      <c r="G35" s="10">
        <f t="shared" si="1"/>
        <v>2</v>
      </c>
      <c r="H35" s="66">
        <f t="shared" si="2"/>
        <v>1.3</v>
      </c>
      <c r="I35" s="3">
        <f t="shared" si="3"/>
        <v>639</v>
      </c>
    </row>
    <row r="36" spans="2:9" ht="12.75">
      <c r="B36" s="48">
        <v>765</v>
      </c>
      <c r="C36" s="68">
        <v>0</v>
      </c>
      <c r="D36" s="44">
        <v>10</v>
      </c>
      <c r="E36" s="44">
        <v>39</v>
      </c>
      <c r="F36" s="9">
        <f t="shared" si="0"/>
        <v>7.323943661971831</v>
      </c>
      <c r="G36" s="10">
        <f t="shared" si="1"/>
        <v>2</v>
      </c>
      <c r="H36" s="66">
        <f t="shared" si="2"/>
        <v>1.3</v>
      </c>
      <c r="I36" s="3">
        <f t="shared" si="3"/>
        <v>639</v>
      </c>
    </row>
    <row r="37" spans="2:9" ht="12.75">
      <c r="B37" s="48">
        <v>767</v>
      </c>
      <c r="C37" s="68">
        <v>0</v>
      </c>
      <c r="D37" s="44">
        <v>10</v>
      </c>
      <c r="E37" s="44">
        <v>39</v>
      </c>
      <c r="F37" s="9">
        <f t="shared" si="0"/>
        <v>7.323943661971831</v>
      </c>
      <c r="G37" s="10">
        <f t="shared" si="1"/>
        <v>2</v>
      </c>
      <c r="H37" s="66">
        <f t="shared" si="2"/>
        <v>1.3</v>
      </c>
      <c r="I37" s="3">
        <f t="shared" si="3"/>
        <v>639</v>
      </c>
    </row>
    <row r="38" spans="2:9" ht="12.75">
      <c r="B38" s="48">
        <v>769</v>
      </c>
      <c r="C38" s="68">
        <v>0</v>
      </c>
      <c r="D38" s="44">
        <v>10</v>
      </c>
      <c r="E38" s="44">
        <v>39</v>
      </c>
      <c r="F38" s="9">
        <f t="shared" si="0"/>
        <v>7.323943661971831</v>
      </c>
      <c r="G38" s="10">
        <f t="shared" si="1"/>
        <v>2</v>
      </c>
      <c r="H38" s="66">
        <f t="shared" si="2"/>
        <v>1.3</v>
      </c>
      <c r="I38" s="3">
        <f t="shared" si="3"/>
        <v>639</v>
      </c>
    </row>
    <row r="39" spans="2:9" ht="12.75">
      <c r="B39" s="48"/>
      <c r="C39" s="44"/>
      <c r="D39" s="44"/>
      <c r="E39" s="44"/>
      <c r="F39" s="9">
        <f t="shared" si="0"/>
      </c>
      <c r="G39" s="10">
        <f t="shared" si="1"/>
      </c>
      <c r="H39" s="66">
        <f t="shared" si="2"/>
      </c>
      <c r="I39" s="3">
        <f t="shared" si="3"/>
      </c>
    </row>
    <row r="40" spans="2:9" ht="12.75">
      <c r="B40" s="91">
        <v>10</v>
      </c>
      <c r="C40" s="44">
        <v>1</v>
      </c>
      <c r="D40" s="44">
        <v>38</v>
      </c>
      <c r="E40" s="44">
        <v>37</v>
      </c>
      <c r="F40" s="9">
        <f t="shared" si="0"/>
        <v>13.385161399357782</v>
      </c>
      <c r="G40" s="10">
        <f t="shared" si="1"/>
        <v>1</v>
      </c>
      <c r="H40" s="66">
        <f t="shared" si="2"/>
        <v>22</v>
      </c>
      <c r="I40" s="3">
        <f t="shared" si="3"/>
        <v>5917</v>
      </c>
    </row>
    <row r="41" spans="2:9" ht="12.75">
      <c r="B41" s="91">
        <v>22</v>
      </c>
      <c r="C41" s="44">
        <v>1</v>
      </c>
      <c r="D41" s="44">
        <v>45</v>
      </c>
      <c r="E41" s="44">
        <v>45</v>
      </c>
      <c r="F41" s="9">
        <f t="shared" si="0"/>
        <v>12.4822695035461</v>
      </c>
      <c r="G41" s="10">
        <f t="shared" si="1"/>
        <v>1</v>
      </c>
      <c r="H41" s="66">
        <f t="shared" si="2"/>
        <v>22</v>
      </c>
      <c r="I41" s="3">
        <f t="shared" si="3"/>
        <v>6345</v>
      </c>
    </row>
    <row r="42" spans="2:9" ht="12.75">
      <c r="B42" s="91">
        <v>15</v>
      </c>
      <c r="C42" s="44">
        <v>1</v>
      </c>
      <c r="D42" s="44">
        <v>48</v>
      </c>
      <c r="E42" s="44">
        <v>14</v>
      </c>
      <c r="F42" s="9">
        <f t="shared" si="0"/>
        <v>12.195873113643364</v>
      </c>
      <c r="G42" s="10">
        <f t="shared" si="1"/>
        <v>1</v>
      </c>
      <c r="H42" s="66">
        <f t="shared" si="2"/>
        <v>22</v>
      </c>
      <c r="I42" s="3">
        <f t="shared" si="3"/>
        <v>6494</v>
      </c>
    </row>
    <row r="43" spans="2:9" ht="12.75">
      <c r="B43" s="91">
        <v>47</v>
      </c>
      <c r="C43" s="44">
        <v>1</v>
      </c>
      <c r="D43" s="44">
        <v>48</v>
      </c>
      <c r="E43" s="44">
        <v>29</v>
      </c>
      <c r="F43" s="9">
        <f t="shared" si="0"/>
        <v>12.167767706252882</v>
      </c>
      <c r="G43" s="10">
        <f t="shared" si="1"/>
        <v>1</v>
      </c>
      <c r="H43" s="66">
        <f t="shared" si="2"/>
        <v>22</v>
      </c>
      <c r="I43" s="3">
        <f t="shared" si="3"/>
        <v>6509</v>
      </c>
    </row>
    <row r="44" spans="2:9" ht="12.75">
      <c r="B44" s="91">
        <v>37</v>
      </c>
      <c r="C44" s="44">
        <v>1</v>
      </c>
      <c r="D44" s="44">
        <v>50</v>
      </c>
      <c r="E44" s="44">
        <v>5</v>
      </c>
      <c r="F44" s="9">
        <f t="shared" si="0"/>
        <v>11.990915972747919</v>
      </c>
      <c r="G44" s="10">
        <f t="shared" si="1"/>
        <v>1</v>
      </c>
      <c r="H44" s="66">
        <f t="shared" si="2"/>
        <v>22</v>
      </c>
      <c r="I44" s="3">
        <f t="shared" si="3"/>
        <v>6605</v>
      </c>
    </row>
    <row r="45" spans="2:9" ht="12.75">
      <c r="B45" s="91">
        <v>3</v>
      </c>
      <c r="C45" s="44">
        <v>1</v>
      </c>
      <c r="D45" s="44">
        <v>53</v>
      </c>
      <c r="E45" s="44">
        <v>58</v>
      </c>
      <c r="F45" s="9">
        <f t="shared" si="0"/>
        <v>11.582334015794093</v>
      </c>
      <c r="G45" s="10">
        <f t="shared" si="1"/>
        <v>1</v>
      </c>
      <c r="H45" s="66">
        <f t="shared" si="2"/>
        <v>22</v>
      </c>
      <c r="I45" s="3">
        <f t="shared" si="3"/>
        <v>6838</v>
      </c>
    </row>
    <row r="46" spans="2:9" ht="12.75">
      <c r="B46" s="91">
        <v>5</v>
      </c>
      <c r="C46" s="44">
        <v>1</v>
      </c>
      <c r="D46" s="44">
        <v>54</v>
      </c>
      <c r="E46" s="44">
        <v>43</v>
      </c>
      <c r="F46" s="9">
        <f t="shared" si="0"/>
        <v>11.506610489612088</v>
      </c>
      <c r="G46" s="10">
        <f t="shared" si="1"/>
        <v>1</v>
      </c>
      <c r="H46" s="66">
        <f t="shared" si="2"/>
        <v>22</v>
      </c>
      <c r="I46" s="3">
        <f t="shared" si="3"/>
        <v>6883</v>
      </c>
    </row>
    <row r="47" spans="2:9" ht="12.75">
      <c r="B47" s="91">
        <v>6</v>
      </c>
      <c r="C47" s="44">
        <v>1</v>
      </c>
      <c r="D47" s="44">
        <v>54</v>
      </c>
      <c r="E47" s="44">
        <v>48</v>
      </c>
      <c r="F47" s="9">
        <f t="shared" si="0"/>
        <v>11.498257839721255</v>
      </c>
      <c r="G47" s="10">
        <f t="shared" si="1"/>
        <v>1</v>
      </c>
      <c r="H47" s="66">
        <f t="shared" si="2"/>
        <v>22</v>
      </c>
      <c r="I47" s="3">
        <f t="shared" si="3"/>
        <v>6888</v>
      </c>
    </row>
    <row r="48" spans="2:9" ht="12.75">
      <c r="B48" s="91">
        <v>32</v>
      </c>
      <c r="C48" s="44">
        <v>1</v>
      </c>
      <c r="D48" s="44">
        <v>54</v>
      </c>
      <c r="E48" s="44">
        <v>58</v>
      </c>
      <c r="F48" s="9">
        <f t="shared" si="0"/>
        <v>11.481588866338068</v>
      </c>
      <c r="G48" s="10">
        <f t="shared" si="1"/>
        <v>1</v>
      </c>
      <c r="H48" s="66">
        <f t="shared" si="2"/>
        <v>22</v>
      </c>
      <c r="I48" s="3">
        <f t="shared" si="3"/>
        <v>6898</v>
      </c>
    </row>
    <row r="49" spans="2:9" ht="12.75">
      <c r="B49" s="91">
        <v>43</v>
      </c>
      <c r="C49" s="44">
        <v>1</v>
      </c>
      <c r="D49" s="44">
        <v>55</v>
      </c>
      <c r="E49" s="44">
        <v>26</v>
      </c>
      <c r="F49" s="9">
        <f aca="true" t="shared" si="4" ref="F49:F112">IF(H49="","",(H49*3600)/I49)</f>
        <v>11.43517181634421</v>
      </c>
      <c r="G49" s="10">
        <f t="shared" si="1"/>
        <v>1</v>
      </c>
      <c r="H49" s="66">
        <f t="shared" si="2"/>
        <v>22</v>
      </c>
      <c r="I49" s="3">
        <f t="shared" si="3"/>
        <v>6926</v>
      </c>
    </row>
    <row r="50" spans="2:9" ht="12.75">
      <c r="B50" s="91">
        <v>26</v>
      </c>
      <c r="C50" s="44">
        <v>1</v>
      </c>
      <c r="D50" s="44">
        <v>55</v>
      </c>
      <c r="E50" s="44">
        <v>49</v>
      </c>
      <c r="F50" s="9">
        <f t="shared" si="4"/>
        <v>11.397323355878545</v>
      </c>
      <c r="G50" s="10">
        <f t="shared" si="1"/>
        <v>1</v>
      </c>
      <c r="H50" s="66">
        <f t="shared" si="2"/>
        <v>22</v>
      </c>
      <c r="I50" s="3">
        <f t="shared" si="3"/>
        <v>6949</v>
      </c>
    </row>
    <row r="51" spans="2:9" ht="12.75">
      <c r="B51" s="91">
        <v>42</v>
      </c>
      <c r="C51" s="44">
        <v>1</v>
      </c>
      <c r="D51" s="44">
        <v>58</v>
      </c>
      <c r="E51" s="44">
        <v>38</v>
      </c>
      <c r="F51" s="9">
        <f t="shared" si="4"/>
        <v>11.126720989041866</v>
      </c>
      <c r="G51" s="10">
        <f t="shared" si="1"/>
        <v>1</v>
      </c>
      <c r="H51" s="66">
        <f t="shared" si="2"/>
        <v>22</v>
      </c>
      <c r="I51" s="3">
        <f t="shared" si="3"/>
        <v>7118</v>
      </c>
    </row>
    <row r="52" spans="2:9" ht="12.75">
      <c r="B52" s="91">
        <v>40</v>
      </c>
      <c r="C52" s="44">
        <v>2</v>
      </c>
      <c r="D52" s="44">
        <v>0</v>
      </c>
      <c r="E52" s="44">
        <v>40</v>
      </c>
      <c r="F52" s="9">
        <f t="shared" si="4"/>
        <v>10.939226519337016</v>
      </c>
      <c r="G52" s="10">
        <f t="shared" si="1"/>
        <v>1</v>
      </c>
      <c r="H52" s="66">
        <f t="shared" si="2"/>
        <v>22</v>
      </c>
      <c r="I52" s="3">
        <f t="shared" si="3"/>
        <v>7240</v>
      </c>
    </row>
    <row r="53" spans="2:9" ht="12.75">
      <c r="B53" s="91">
        <v>46</v>
      </c>
      <c r="C53" s="44">
        <v>2</v>
      </c>
      <c r="D53" s="44">
        <v>1</v>
      </c>
      <c r="E53" s="44">
        <v>58</v>
      </c>
      <c r="F53" s="9">
        <f t="shared" si="4"/>
        <v>10.822629133643073</v>
      </c>
      <c r="G53" s="10">
        <f t="shared" si="1"/>
        <v>1</v>
      </c>
      <c r="H53" s="66">
        <f t="shared" si="2"/>
        <v>22</v>
      </c>
      <c r="I53" s="3">
        <f t="shared" si="3"/>
        <v>7318</v>
      </c>
    </row>
    <row r="54" spans="2:9" ht="12.75">
      <c r="B54" s="91">
        <v>36</v>
      </c>
      <c r="C54" s="44">
        <v>2</v>
      </c>
      <c r="D54" s="44">
        <v>2</v>
      </c>
      <c r="E54" s="44">
        <v>1</v>
      </c>
      <c r="F54" s="9">
        <f t="shared" si="4"/>
        <v>10.818194235760142</v>
      </c>
      <c r="G54" s="10">
        <f t="shared" si="1"/>
        <v>1</v>
      </c>
      <c r="H54" s="66">
        <f t="shared" si="2"/>
        <v>22</v>
      </c>
      <c r="I54" s="3">
        <f t="shared" si="3"/>
        <v>7321</v>
      </c>
    </row>
    <row r="55" spans="2:9" ht="12.75">
      <c r="B55" s="91">
        <v>7</v>
      </c>
      <c r="C55" s="44">
        <v>2</v>
      </c>
      <c r="D55" s="44">
        <v>3</v>
      </c>
      <c r="E55" s="44">
        <v>43</v>
      </c>
      <c r="F55" s="9">
        <f t="shared" si="4"/>
        <v>10.669540617001212</v>
      </c>
      <c r="G55" s="10">
        <f t="shared" si="1"/>
        <v>1</v>
      </c>
      <c r="H55" s="66">
        <f t="shared" si="2"/>
        <v>22</v>
      </c>
      <c r="I55" s="3">
        <f t="shared" si="3"/>
        <v>7423</v>
      </c>
    </row>
    <row r="56" spans="2:9" ht="12.75">
      <c r="B56" s="91">
        <v>44</v>
      </c>
      <c r="C56" s="44">
        <v>2</v>
      </c>
      <c r="D56" s="44">
        <v>5</v>
      </c>
      <c r="E56" s="44">
        <v>2</v>
      </c>
      <c r="F56" s="9">
        <f t="shared" si="4"/>
        <v>10.557184750733137</v>
      </c>
      <c r="G56" s="10">
        <f t="shared" si="1"/>
        <v>1</v>
      </c>
      <c r="H56" s="66">
        <f t="shared" si="2"/>
        <v>22</v>
      </c>
      <c r="I56" s="3">
        <f t="shared" si="3"/>
        <v>7502</v>
      </c>
    </row>
    <row r="57" spans="2:9" ht="12.75">
      <c r="B57" s="91">
        <v>38</v>
      </c>
      <c r="C57" s="44">
        <v>2</v>
      </c>
      <c r="D57" s="44">
        <v>12</v>
      </c>
      <c r="E57" s="44">
        <v>49</v>
      </c>
      <c r="F57" s="9">
        <f t="shared" si="4"/>
        <v>9.93851173296524</v>
      </c>
      <c r="G57" s="10">
        <f t="shared" si="1"/>
        <v>1</v>
      </c>
      <c r="H57" s="66">
        <f t="shared" si="2"/>
        <v>22</v>
      </c>
      <c r="I57" s="3">
        <f t="shared" si="3"/>
        <v>7969</v>
      </c>
    </row>
    <row r="58" spans="2:9" ht="12.75">
      <c r="B58" s="91">
        <v>21</v>
      </c>
      <c r="C58" s="44">
        <v>2</v>
      </c>
      <c r="D58" s="44">
        <v>12</v>
      </c>
      <c r="E58" s="44">
        <v>54</v>
      </c>
      <c r="F58" s="9">
        <f t="shared" si="4"/>
        <v>9.932279909706546</v>
      </c>
      <c r="G58" s="10">
        <f t="shared" si="1"/>
        <v>1</v>
      </c>
      <c r="H58" s="66">
        <f t="shared" si="2"/>
        <v>22</v>
      </c>
      <c r="I58" s="3">
        <f t="shared" si="3"/>
        <v>7974</v>
      </c>
    </row>
    <row r="59" spans="2:9" ht="12.75">
      <c r="B59" s="91">
        <v>28</v>
      </c>
      <c r="C59" s="44">
        <v>2</v>
      </c>
      <c r="D59" s="44">
        <v>13</v>
      </c>
      <c r="E59" s="44">
        <v>54</v>
      </c>
      <c r="F59" s="9">
        <f t="shared" si="4"/>
        <v>9.858103061986558</v>
      </c>
      <c r="G59" s="10">
        <f t="shared" si="1"/>
        <v>1</v>
      </c>
      <c r="H59" s="66">
        <f t="shared" si="2"/>
        <v>22</v>
      </c>
      <c r="I59" s="3">
        <f t="shared" si="3"/>
        <v>8034</v>
      </c>
    </row>
    <row r="60" spans="2:9" ht="12.75">
      <c r="B60" s="91">
        <v>25</v>
      </c>
      <c r="C60" s="44">
        <v>2</v>
      </c>
      <c r="D60" s="44">
        <v>15</v>
      </c>
      <c r="E60" s="44">
        <v>9</v>
      </c>
      <c r="F60" s="9">
        <f t="shared" si="4"/>
        <v>9.766925638179801</v>
      </c>
      <c r="G60" s="10">
        <f t="shared" si="1"/>
        <v>1</v>
      </c>
      <c r="H60" s="66">
        <f t="shared" si="2"/>
        <v>22</v>
      </c>
      <c r="I60" s="3">
        <f t="shared" si="3"/>
        <v>8109</v>
      </c>
    </row>
    <row r="61" spans="2:9" ht="12.75">
      <c r="B61" s="91">
        <v>35</v>
      </c>
      <c r="C61" s="44">
        <v>2</v>
      </c>
      <c r="D61" s="44">
        <v>16</v>
      </c>
      <c r="E61" s="44">
        <v>5</v>
      </c>
      <c r="F61" s="9">
        <f t="shared" si="4"/>
        <v>9.69993876301286</v>
      </c>
      <c r="G61" s="10">
        <f t="shared" si="1"/>
        <v>1</v>
      </c>
      <c r="H61" s="66">
        <f t="shared" si="2"/>
        <v>22</v>
      </c>
      <c r="I61" s="3">
        <f t="shared" si="3"/>
        <v>8165</v>
      </c>
    </row>
    <row r="62" spans="2:9" ht="12.75">
      <c r="B62" s="91">
        <v>11</v>
      </c>
      <c r="C62" s="44">
        <v>2</v>
      </c>
      <c r="D62" s="44">
        <v>16</v>
      </c>
      <c r="E62" s="44">
        <v>45</v>
      </c>
      <c r="F62" s="9">
        <f t="shared" si="4"/>
        <v>9.652650822669104</v>
      </c>
      <c r="G62" s="10">
        <f t="shared" si="1"/>
        <v>1</v>
      </c>
      <c r="H62" s="66">
        <f t="shared" si="2"/>
        <v>22</v>
      </c>
      <c r="I62" s="3">
        <f t="shared" si="3"/>
        <v>8205</v>
      </c>
    </row>
    <row r="63" spans="2:9" ht="12.75">
      <c r="B63" s="91">
        <v>8</v>
      </c>
      <c r="C63" s="44">
        <v>2</v>
      </c>
      <c r="D63" s="44">
        <v>17</v>
      </c>
      <c r="E63" s="44">
        <v>45</v>
      </c>
      <c r="F63" s="9">
        <f t="shared" si="4"/>
        <v>9.582577132486389</v>
      </c>
      <c r="G63" s="10">
        <f t="shared" si="1"/>
        <v>1</v>
      </c>
      <c r="H63" s="66">
        <f t="shared" si="2"/>
        <v>22</v>
      </c>
      <c r="I63" s="3">
        <f t="shared" si="3"/>
        <v>8265</v>
      </c>
    </row>
    <row r="64" spans="2:9" ht="12.75">
      <c r="B64" s="91">
        <v>4</v>
      </c>
      <c r="C64" s="44">
        <v>2</v>
      </c>
      <c r="D64" s="44">
        <v>18</v>
      </c>
      <c r="E64" s="44">
        <v>5</v>
      </c>
      <c r="F64" s="9">
        <f t="shared" si="4"/>
        <v>9.55944477972239</v>
      </c>
      <c r="G64" s="10">
        <f t="shared" si="1"/>
        <v>1</v>
      </c>
      <c r="H64" s="66">
        <f t="shared" si="2"/>
        <v>22</v>
      </c>
      <c r="I64" s="3">
        <f t="shared" si="3"/>
        <v>8285</v>
      </c>
    </row>
    <row r="65" spans="2:9" ht="12.75">
      <c r="B65" s="91">
        <v>9</v>
      </c>
      <c r="C65" s="44">
        <v>2</v>
      </c>
      <c r="D65" s="44">
        <v>18</v>
      </c>
      <c r="E65" s="44">
        <v>56</v>
      </c>
      <c r="F65" s="9">
        <f t="shared" si="4"/>
        <v>9.500959692898272</v>
      </c>
      <c r="G65" s="10">
        <f t="shared" si="1"/>
        <v>1</v>
      </c>
      <c r="H65" s="66">
        <f t="shared" si="2"/>
        <v>22</v>
      </c>
      <c r="I65" s="3">
        <f t="shared" si="3"/>
        <v>8336</v>
      </c>
    </row>
    <row r="66" spans="2:9" ht="12.75">
      <c r="B66" s="91">
        <v>39</v>
      </c>
      <c r="C66" s="44">
        <v>2</v>
      </c>
      <c r="D66" s="44">
        <v>19</v>
      </c>
      <c r="E66" s="44">
        <v>32</v>
      </c>
      <c r="F66" s="9">
        <f t="shared" si="4"/>
        <v>9.460105112279026</v>
      </c>
      <c r="G66" s="10">
        <f t="shared" si="1"/>
        <v>1</v>
      </c>
      <c r="H66" s="66">
        <f t="shared" si="2"/>
        <v>22</v>
      </c>
      <c r="I66" s="3">
        <f t="shared" si="3"/>
        <v>8372</v>
      </c>
    </row>
    <row r="67" spans="2:9" ht="12.75">
      <c r="B67" s="91">
        <v>17</v>
      </c>
      <c r="C67" s="44">
        <v>2</v>
      </c>
      <c r="D67" s="44">
        <v>19</v>
      </c>
      <c r="E67" s="44">
        <v>46</v>
      </c>
      <c r="F67" s="9">
        <f t="shared" si="4"/>
        <v>9.444311948485572</v>
      </c>
      <c r="G67" s="10">
        <f t="shared" si="1"/>
        <v>1</v>
      </c>
      <c r="H67" s="66">
        <f t="shared" si="2"/>
        <v>22</v>
      </c>
      <c r="I67" s="3">
        <f t="shared" si="3"/>
        <v>8386</v>
      </c>
    </row>
    <row r="68" spans="2:9" ht="12.75">
      <c r="B68" s="91">
        <v>12</v>
      </c>
      <c r="C68" s="44">
        <v>2</v>
      </c>
      <c r="D68" s="44">
        <v>20</v>
      </c>
      <c r="E68" s="44">
        <v>33</v>
      </c>
      <c r="F68" s="9">
        <f t="shared" si="4"/>
        <v>9.391675560298825</v>
      </c>
      <c r="G68" s="10">
        <f t="shared" si="1"/>
        <v>1</v>
      </c>
      <c r="H68" s="66">
        <f t="shared" si="2"/>
        <v>22</v>
      </c>
      <c r="I68" s="3">
        <f t="shared" si="3"/>
        <v>8433</v>
      </c>
    </row>
    <row r="69" spans="2:9" ht="12.75">
      <c r="B69" s="91">
        <v>19</v>
      </c>
      <c r="C69" s="44">
        <v>2</v>
      </c>
      <c r="D69" s="44">
        <v>21</v>
      </c>
      <c r="E69" s="44">
        <v>10</v>
      </c>
      <c r="F69" s="9">
        <f t="shared" si="4"/>
        <v>9.35064935064935</v>
      </c>
      <c r="G69" s="10">
        <f t="shared" si="1"/>
        <v>1</v>
      </c>
      <c r="H69" s="66">
        <f t="shared" si="2"/>
        <v>22</v>
      </c>
      <c r="I69" s="3">
        <f t="shared" si="3"/>
        <v>8470</v>
      </c>
    </row>
    <row r="70" spans="2:9" ht="12.75">
      <c r="B70" s="91">
        <v>29</v>
      </c>
      <c r="C70" s="44">
        <v>2</v>
      </c>
      <c r="D70" s="44">
        <v>21</v>
      </c>
      <c r="E70" s="44">
        <v>11</v>
      </c>
      <c r="F70" s="9">
        <f t="shared" si="4"/>
        <v>9.349545508204463</v>
      </c>
      <c r="G70" s="10">
        <f aca="true" t="shared" si="5" ref="G70:G133">IF(B70="","",VLOOKUP(B70,nom,10,FALSE))</f>
        <v>1</v>
      </c>
      <c r="H70" s="66">
        <f t="shared" si="2"/>
        <v>22</v>
      </c>
      <c r="I70" s="3">
        <f t="shared" si="3"/>
        <v>8471</v>
      </c>
    </row>
    <row r="71" spans="2:9" ht="12.75">
      <c r="B71" s="91">
        <v>48</v>
      </c>
      <c r="C71" s="44">
        <v>2</v>
      </c>
      <c r="D71" s="44">
        <v>23</v>
      </c>
      <c r="E71" s="44">
        <v>8</v>
      </c>
      <c r="F71" s="9">
        <f t="shared" si="4"/>
        <v>9.222170470423848</v>
      </c>
      <c r="G71" s="10">
        <f t="shared" si="5"/>
        <v>1</v>
      </c>
      <c r="H71" s="66">
        <f t="shared" si="2"/>
        <v>22</v>
      </c>
      <c r="I71" s="3">
        <f t="shared" si="3"/>
        <v>8588</v>
      </c>
    </row>
    <row r="72" spans="2:9" ht="12.75">
      <c r="B72" s="91">
        <v>1</v>
      </c>
      <c r="C72" s="44">
        <v>2</v>
      </c>
      <c r="D72" s="44">
        <v>23</v>
      </c>
      <c r="E72" s="44">
        <v>9</v>
      </c>
      <c r="F72" s="9">
        <f t="shared" si="4"/>
        <v>9.221096751659099</v>
      </c>
      <c r="G72" s="10">
        <f t="shared" si="5"/>
        <v>1</v>
      </c>
      <c r="H72" s="66">
        <f t="shared" si="2"/>
        <v>22</v>
      </c>
      <c r="I72" s="3">
        <f t="shared" si="3"/>
        <v>8589</v>
      </c>
    </row>
    <row r="73" spans="2:9" ht="12.75">
      <c r="B73" s="91">
        <v>14</v>
      </c>
      <c r="C73" s="44">
        <v>2</v>
      </c>
      <c r="D73" s="44">
        <v>24</v>
      </c>
      <c r="E73" s="44">
        <v>3</v>
      </c>
      <c r="F73" s="9">
        <f t="shared" si="4"/>
        <v>9.163484901076016</v>
      </c>
      <c r="G73" s="10">
        <f t="shared" si="5"/>
        <v>1</v>
      </c>
      <c r="H73" s="66">
        <f t="shared" si="2"/>
        <v>22</v>
      </c>
      <c r="I73" s="3">
        <f t="shared" si="3"/>
        <v>8643</v>
      </c>
    </row>
    <row r="74" spans="2:9" ht="12.75">
      <c r="B74" s="91">
        <v>2</v>
      </c>
      <c r="C74" s="44">
        <v>2</v>
      </c>
      <c r="D74" s="44">
        <v>24</v>
      </c>
      <c r="E74" s="44">
        <v>39</v>
      </c>
      <c r="F74" s="9">
        <f t="shared" si="4"/>
        <v>9.125475285171103</v>
      </c>
      <c r="G74" s="10">
        <f t="shared" si="5"/>
        <v>1</v>
      </c>
      <c r="H74" s="66">
        <f t="shared" si="2"/>
        <v>22</v>
      </c>
      <c r="I74" s="3">
        <f t="shared" si="3"/>
        <v>8679</v>
      </c>
    </row>
    <row r="75" spans="2:9" ht="12.75">
      <c r="B75" s="91">
        <v>20</v>
      </c>
      <c r="C75" s="44">
        <v>2</v>
      </c>
      <c r="D75" s="44">
        <v>25</v>
      </c>
      <c r="E75" s="44">
        <v>40</v>
      </c>
      <c r="F75" s="9">
        <f t="shared" si="4"/>
        <v>9.061784897025172</v>
      </c>
      <c r="G75" s="10">
        <f t="shared" si="5"/>
        <v>1</v>
      </c>
      <c r="H75" s="66">
        <f t="shared" si="2"/>
        <v>22</v>
      </c>
      <c r="I75" s="3">
        <f t="shared" si="3"/>
        <v>8740</v>
      </c>
    </row>
    <row r="76" spans="2:9" ht="12.75">
      <c r="B76" s="91">
        <v>45</v>
      </c>
      <c r="C76" s="44">
        <v>2</v>
      </c>
      <c r="D76" s="44">
        <v>28</v>
      </c>
      <c r="E76" s="44">
        <v>37</v>
      </c>
      <c r="F76" s="9">
        <f t="shared" si="4"/>
        <v>8.881910956599754</v>
      </c>
      <c r="G76" s="10">
        <f t="shared" si="5"/>
        <v>1</v>
      </c>
      <c r="H76" s="66">
        <f t="shared" si="2"/>
        <v>22</v>
      </c>
      <c r="I76" s="3">
        <f t="shared" si="3"/>
        <v>8917</v>
      </c>
    </row>
    <row r="77" spans="2:9" ht="12.75">
      <c r="B77" s="91">
        <v>16</v>
      </c>
      <c r="C77" s="44">
        <v>2</v>
      </c>
      <c r="D77" s="44">
        <v>31</v>
      </c>
      <c r="E77" s="44">
        <v>17</v>
      </c>
      <c r="F77" s="9">
        <f t="shared" si="4"/>
        <v>8.725349785171312</v>
      </c>
      <c r="G77" s="10">
        <f t="shared" si="5"/>
        <v>1</v>
      </c>
      <c r="H77" s="66">
        <f t="shared" si="2"/>
        <v>22</v>
      </c>
      <c r="I77" s="3">
        <f t="shared" si="3"/>
        <v>9077</v>
      </c>
    </row>
    <row r="78" spans="2:9" ht="12.75">
      <c r="B78" s="91">
        <v>41</v>
      </c>
      <c r="C78" s="44">
        <v>2</v>
      </c>
      <c r="D78" s="44">
        <v>36</v>
      </c>
      <c r="E78" s="44">
        <v>57</v>
      </c>
      <c r="F78" s="9">
        <f t="shared" si="4"/>
        <v>8.410321758521823</v>
      </c>
      <c r="G78" s="10">
        <f t="shared" si="5"/>
        <v>1</v>
      </c>
      <c r="H78" s="66">
        <f t="shared" si="2"/>
        <v>22</v>
      </c>
      <c r="I78" s="3">
        <f t="shared" si="3"/>
        <v>9417</v>
      </c>
    </row>
    <row r="79" spans="2:9" ht="12.75">
      <c r="B79" s="91">
        <v>18</v>
      </c>
      <c r="C79" s="44">
        <v>2</v>
      </c>
      <c r="D79" s="44">
        <v>37</v>
      </c>
      <c r="E79" s="44">
        <v>6</v>
      </c>
      <c r="F79" s="9">
        <f t="shared" si="4"/>
        <v>8.402291534054742</v>
      </c>
      <c r="G79" s="10">
        <f t="shared" si="5"/>
        <v>1</v>
      </c>
      <c r="H79" s="66">
        <f t="shared" si="2"/>
        <v>22</v>
      </c>
      <c r="I79" s="3">
        <f t="shared" si="3"/>
        <v>9426</v>
      </c>
    </row>
    <row r="80" spans="2:9" ht="12.75">
      <c r="B80" s="48">
        <v>30</v>
      </c>
      <c r="C80" s="44">
        <v>2</v>
      </c>
      <c r="D80" s="44">
        <v>42</v>
      </c>
      <c r="E80" s="44">
        <v>44</v>
      </c>
      <c r="F80" s="9">
        <f t="shared" si="4"/>
        <v>8.111429741909054</v>
      </c>
      <c r="G80" s="10">
        <f t="shared" si="5"/>
        <v>1</v>
      </c>
      <c r="H80" s="66">
        <f t="shared" si="2"/>
        <v>22</v>
      </c>
      <c r="I80" s="3">
        <f t="shared" si="3"/>
        <v>9764</v>
      </c>
    </row>
    <row r="81" spans="2:9" ht="12.75">
      <c r="B81" s="48">
        <v>31</v>
      </c>
      <c r="C81" s="44">
        <v>2</v>
      </c>
      <c r="D81" s="44">
        <v>42</v>
      </c>
      <c r="E81" s="44">
        <v>46</v>
      </c>
      <c r="F81" s="9">
        <f t="shared" si="4"/>
        <v>8.109768584886341</v>
      </c>
      <c r="G81" s="10">
        <f t="shared" si="5"/>
        <v>1</v>
      </c>
      <c r="H81" s="66">
        <f t="shared" si="2"/>
        <v>22</v>
      </c>
      <c r="I81" s="3">
        <f t="shared" si="3"/>
        <v>9766</v>
      </c>
    </row>
    <row r="82" spans="2:9" ht="12.75">
      <c r="B82" s="48">
        <v>24</v>
      </c>
      <c r="C82" s="44">
        <v>2</v>
      </c>
      <c r="D82" s="44">
        <v>44</v>
      </c>
      <c r="E82" s="44">
        <v>41</v>
      </c>
      <c r="F82" s="9">
        <f t="shared" si="4"/>
        <v>8.0153830583949</v>
      </c>
      <c r="G82" s="10">
        <f t="shared" si="5"/>
        <v>1</v>
      </c>
      <c r="H82" s="66">
        <f t="shared" si="2"/>
        <v>22</v>
      </c>
      <c r="I82" s="3">
        <f t="shared" si="3"/>
        <v>9881</v>
      </c>
    </row>
    <row r="83" spans="2:9" ht="12.75">
      <c r="B83" s="48">
        <v>33</v>
      </c>
      <c r="C83" s="44">
        <v>2</v>
      </c>
      <c r="D83" s="44">
        <v>45</v>
      </c>
      <c r="E83" s="44">
        <v>36</v>
      </c>
      <c r="F83" s="9">
        <f t="shared" si="4"/>
        <v>7.971014492753623</v>
      </c>
      <c r="G83" s="10">
        <f t="shared" si="5"/>
        <v>1</v>
      </c>
      <c r="H83" s="66">
        <f t="shared" si="2"/>
        <v>22</v>
      </c>
      <c r="I83" s="3">
        <f t="shared" si="3"/>
        <v>9936</v>
      </c>
    </row>
    <row r="84" spans="2:9" ht="12.75">
      <c r="B84" s="48">
        <v>13</v>
      </c>
      <c r="C84" s="44">
        <v>2</v>
      </c>
      <c r="D84" s="44">
        <v>46</v>
      </c>
      <c r="E84" s="44">
        <v>29</v>
      </c>
      <c r="F84" s="9">
        <f t="shared" si="4"/>
        <v>7.928721593753129</v>
      </c>
      <c r="G84" s="10">
        <f t="shared" si="5"/>
        <v>1</v>
      </c>
      <c r="H84" s="66">
        <f t="shared" si="2"/>
        <v>22</v>
      </c>
      <c r="I84" s="3">
        <f t="shared" si="3"/>
        <v>9989</v>
      </c>
    </row>
    <row r="85" spans="2:9" ht="12.75">
      <c r="B85" s="48">
        <v>27</v>
      </c>
      <c r="C85" s="44">
        <v>2</v>
      </c>
      <c r="D85" s="44">
        <v>51</v>
      </c>
      <c r="E85" s="44">
        <v>10</v>
      </c>
      <c r="F85" s="9">
        <f t="shared" si="4"/>
        <v>7.711781888997079</v>
      </c>
      <c r="G85" s="10">
        <f t="shared" si="5"/>
        <v>1</v>
      </c>
      <c r="H85" s="66">
        <f t="shared" si="2"/>
        <v>22</v>
      </c>
      <c r="I85" s="3">
        <f t="shared" si="3"/>
        <v>10270</v>
      </c>
    </row>
    <row r="86" spans="2:9" ht="12.75">
      <c r="B86" s="48">
        <v>34</v>
      </c>
      <c r="C86" s="44">
        <v>2</v>
      </c>
      <c r="D86" s="44">
        <v>55</v>
      </c>
      <c r="E86" s="44">
        <v>28</v>
      </c>
      <c r="F86" s="9">
        <f t="shared" si="4"/>
        <v>7.522796352583587</v>
      </c>
      <c r="G86" s="10">
        <f t="shared" si="5"/>
        <v>1</v>
      </c>
      <c r="H86" s="66">
        <f t="shared" si="2"/>
        <v>22</v>
      </c>
      <c r="I86" s="3">
        <f t="shared" si="3"/>
        <v>10528</v>
      </c>
    </row>
    <row r="87" spans="2:9" ht="12.75">
      <c r="B87" s="48"/>
      <c r="C87" s="44"/>
      <c r="D87" s="44"/>
      <c r="E87" s="44"/>
      <c r="F87" s="9">
        <f t="shared" si="4"/>
      </c>
      <c r="G87" s="10">
        <f t="shared" si="5"/>
      </c>
      <c r="H87" s="66">
        <f t="shared" si="2"/>
      </c>
      <c r="I87" s="3">
        <f t="shared" si="3"/>
      </c>
    </row>
    <row r="88" spans="2:9" ht="12.75">
      <c r="B88" s="48"/>
      <c r="C88" s="44"/>
      <c r="D88" s="44"/>
      <c r="E88" s="44"/>
      <c r="F88" s="9">
        <f t="shared" si="4"/>
      </c>
      <c r="G88" s="10">
        <f t="shared" si="5"/>
      </c>
      <c r="H88" s="66">
        <f t="shared" si="2"/>
      </c>
      <c r="I88" s="3">
        <f t="shared" si="3"/>
      </c>
    </row>
    <row r="89" spans="2:9" ht="12.75">
      <c r="B89" s="48"/>
      <c r="C89" s="44"/>
      <c r="D89" s="44"/>
      <c r="E89" s="44"/>
      <c r="F89" s="9">
        <f t="shared" si="4"/>
      </c>
      <c r="G89" s="10">
        <f t="shared" si="5"/>
      </c>
      <c r="H89" s="66">
        <f t="shared" si="2"/>
      </c>
      <c r="I89" s="3">
        <f t="shared" si="3"/>
      </c>
    </row>
    <row r="90" spans="2:9" ht="12.75">
      <c r="B90" s="48"/>
      <c r="C90" s="44"/>
      <c r="D90" s="44"/>
      <c r="E90" s="44"/>
      <c r="F90" s="9">
        <f t="shared" si="4"/>
      </c>
      <c r="G90" s="10">
        <f t="shared" si="5"/>
      </c>
      <c r="H90" s="66">
        <f t="shared" si="2"/>
      </c>
      <c r="I90" s="3">
        <f t="shared" si="3"/>
      </c>
    </row>
    <row r="91" spans="2:9" ht="12.75">
      <c r="B91" s="48"/>
      <c r="C91" s="44"/>
      <c r="D91" s="44"/>
      <c r="E91" s="44"/>
      <c r="F91" s="9">
        <f t="shared" si="4"/>
      </c>
      <c r="G91" s="10">
        <f t="shared" si="5"/>
      </c>
      <c r="H91" s="66">
        <f t="shared" si="2"/>
      </c>
      <c r="I91" s="3">
        <f t="shared" si="3"/>
      </c>
    </row>
    <row r="92" spans="2:9" ht="12.75">
      <c r="B92" s="48"/>
      <c r="C92" s="44"/>
      <c r="D92" s="44"/>
      <c r="E92" s="44"/>
      <c r="F92" s="9">
        <f t="shared" si="4"/>
      </c>
      <c r="G92" s="10">
        <f t="shared" si="5"/>
      </c>
      <c r="H92" s="66">
        <f t="shared" si="2"/>
      </c>
      <c r="I92" s="3">
        <f t="shared" si="3"/>
      </c>
    </row>
    <row r="93" spans="2:9" ht="12.75">
      <c r="B93" s="48"/>
      <c r="C93" s="44"/>
      <c r="D93" s="44"/>
      <c r="E93" s="44"/>
      <c r="F93" s="9">
        <f t="shared" si="4"/>
      </c>
      <c r="G93" s="10">
        <f t="shared" si="5"/>
      </c>
      <c r="H93" s="66">
        <f t="shared" si="2"/>
      </c>
      <c r="I93" s="3">
        <f t="shared" si="3"/>
      </c>
    </row>
    <row r="94" spans="2:9" ht="12.75">
      <c r="B94" s="48"/>
      <c r="C94" s="44"/>
      <c r="D94" s="44"/>
      <c r="E94" s="44"/>
      <c r="F94" s="9">
        <f t="shared" si="4"/>
      </c>
      <c r="G94" s="10">
        <f t="shared" si="5"/>
      </c>
      <c r="H94" s="66">
        <f t="shared" si="2"/>
      </c>
      <c r="I94" s="3">
        <f t="shared" si="3"/>
      </c>
    </row>
    <row r="95" spans="2:9" ht="12.75">
      <c r="B95" s="48"/>
      <c r="C95" s="44"/>
      <c r="D95" s="44"/>
      <c r="E95" s="44"/>
      <c r="F95" s="9">
        <f t="shared" si="4"/>
      </c>
      <c r="G95" s="10">
        <f t="shared" si="5"/>
      </c>
      <c r="H95" s="66">
        <f t="shared" si="2"/>
      </c>
      <c r="I95" s="3">
        <f t="shared" si="3"/>
      </c>
    </row>
    <row r="96" spans="2:9" ht="12.75">
      <c r="B96" s="48"/>
      <c r="C96" s="44"/>
      <c r="D96" s="44"/>
      <c r="E96" s="44"/>
      <c r="F96" s="9">
        <f t="shared" si="4"/>
      </c>
      <c r="G96" s="10">
        <f t="shared" si="5"/>
      </c>
      <c r="H96" s="66">
        <f t="shared" si="2"/>
      </c>
      <c r="I96" s="3">
        <f t="shared" si="3"/>
      </c>
    </row>
    <row r="97" spans="2:9" ht="12.75">
      <c r="B97" s="48"/>
      <c r="C97" s="44"/>
      <c r="D97" s="44"/>
      <c r="E97" s="44"/>
      <c r="F97" s="9">
        <f t="shared" si="4"/>
      </c>
      <c r="G97" s="10">
        <f t="shared" si="5"/>
      </c>
      <c r="H97" s="66">
        <f t="shared" si="2"/>
      </c>
      <c r="I97" s="3">
        <f t="shared" si="3"/>
      </c>
    </row>
    <row r="98" spans="2:9" ht="12.75">
      <c r="B98" s="48"/>
      <c r="C98" s="44"/>
      <c r="D98" s="44"/>
      <c r="E98" s="44"/>
      <c r="F98" s="9">
        <f t="shared" si="4"/>
      </c>
      <c r="G98" s="10">
        <f t="shared" si="5"/>
      </c>
      <c r="H98" s="66">
        <f t="shared" si="2"/>
      </c>
      <c r="I98" s="3">
        <f t="shared" si="3"/>
      </c>
    </row>
    <row r="99" spans="2:9" ht="12.75">
      <c r="B99" s="48"/>
      <c r="C99" s="44"/>
      <c r="D99" s="44"/>
      <c r="E99" s="44"/>
      <c r="F99" s="9">
        <f t="shared" si="4"/>
      </c>
      <c r="G99" s="10">
        <f t="shared" si="5"/>
      </c>
      <c r="H99" s="66">
        <f t="shared" si="2"/>
      </c>
      <c r="I99" s="3">
        <f t="shared" si="3"/>
      </c>
    </row>
    <row r="100" spans="2:9" ht="12.75">
      <c r="B100" s="48"/>
      <c r="C100" s="44"/>
      <c r="D100" s="44"/>
      <c r="E100" s="44"/>
      <c r="F100" s="9">
        <f t="shared" si="4"/>
      </c>
      <c r="G100" s="10">
        <f t="shared" si="5"/>
      </c>
      <c r="H100" s="66">
        <f t="shared" si="2"/>
      </c>
      <c r="I100" s="3">
        <f t="shared" si="3"/>
      </c>
    </row>
    <row r="101" spans="2:9" ht="12.75">
      <c r="B101" s="48"/>
      <c r="C101" s="44"/>
      <c r="D101" s="44"/>
      <c r="E101" s="44"/>
      <c r="F101" s="9">
        <f t="shared" si="4"/>
      </c>
      <c r="G101" s="10">
        <f t="shared" si="5"/>
      </c>
      <c r="H101" s="66">
        <f t="shared" si="2"/>
      </c>
      <c r="I101" s="3">
        <f t="shared" si="3"/>
      </c>
    </row>
    <row r="102" spans="2:9" ht="12.75">
      <c r="B102" s="48"/>
      <c r="C102" s="44"/>
      <c r="D102" s="44"/>
      <c r="E102" s="44"/>
      <c r="F102" s="9">
        <f t="shared" si="4"/>
      </c>
      <c r="G102" s="10">
        <f t="shared" si="5"/>
      </c>
      <c r="H102" s="66">
        <f t="shared" si="2"/>
      </c>
      <c r="I102" s="3">
        <f t="shared" si="3"/>
      </c>
    </row>
    <row r="103" spans="2:9" ht="12.75">
      <c r="B103" s="48"/>
      <c r="C103" s="44"/>
      <c r="D103" s="44"/>
      <c r="E103" s="44"/>
      <c r="F103" s="9">
        <f t="shared" si="4"/>
      </c>
      <c r="G103" s="10">
        <f t="shared" si="5"/>
      </c>
      <c r="H103" s="66">
        <f t="shared" si="2"/>
      </c>
      <c r="I103" s="3">
        <f t="shared" si="3"/>
      </c>
    </row>
    <row r="104" spans="2:9" ht="12.75">
      <c r="B104" s="48"/>
      <c r="C104" s="44"/>
      <c r="D104" s="44"/>
      <c r="E104" s="44"/>
      <c r="F104" s="9">
        <f t="shared" si="4"/>
      </c>
      <c r="G104" s="10">
        <f t="shared" si="5"/>
      </c>
      <c r="H104" s="66">
        <f t="shared" si="2"/>
      </c>
      <c r="I104" s="3">
        <f t="shared" si="3"/>
      </c>
    </row>
    <row r="105" spans="2:9" ht="12.75">
      <c r="B105" s="48"/>
      <c r="C105" s="44"/>
      <c r="D105" s="44"/>
      <c r="E105" s="44"/>
      <c r="F105" s="9">
        <f t="shared" si="4"/>
      </c>
      <c r="G105" s="10">
        <f t="shared" si="5"/>
      </c>
      <c r="H105" s="66">
        <f t="shared" si="2"/>
      </c>
      <c r="I105" s="3">
        <f t="shared" si="3"/>
      </c>
    </row>
    <row r="106" spans="2:9" ht="12.75">
      <c r="B106" s="48"/>
      <c r="C106" s="44"/>
      <c r="D106" s="44"/>
      <c r="E106" s="44"/>
      <c r="F106" s="9">
        <f t="shared" si="4"/>
      </c>
      <c r="G106" s="10">
        <f t="shared" si="5"/>
      </c>
      <c r="H106" s="66">
        <f t="shared" si="2"/>
      </c>
      <c r="I106" s="3">
        <f t="shared" si="3"/>
      </c>
    </row>
    <row r="107" spans="2:9" ht="12.75">
      <c r="B107" s="48"/>
      <c r="C107" s="44"/>
      <c r="D107" s="44"/>
      <c r="E107" s="44"/>
      <c r="F107" s="9">
        <f t="shared" si="4"/>
      </c>
      <c r="G107" s="10">
        <f t="shared" si="5"/>
      </c>
      <c r="H107" s="66">
        <f t="shared" si="2"/>
      </c>
      <c r="I107" s="3">
        <f t="shared" si="3"/>
      </c>
    </row>
    <row r="108" spans="2:9" ht="12.75">
      <c r="B108" s="48"/>
      <c r="C108" s="44"/>
      <c r="D108" s="44"/>
      <c r="E108" s="44"/>
      <c r="F108" s="9">
        <f t="shared" si="4"/>
      </c>
      <c r="G108" s="10">
        <f t="shared" si="5"/>
      </c>
      <c r="H108" s="66">
        <f t="shared" si="2"/>
      </c>
      <c r="I108" s="3">
        <f t="shared" si="3"/>
      </c>
    </row>
    <row r="109" spans="2:9" ht="12.75">
      <c r="B109" s="48"/>
      <c r="C109" s="44"/>
      <c r="D109" s="44"/>
      <c r="E109" s="44"/>
      <c r="F109" s="9">
        <f t="shared" si="4"/>
      </c>
      <c r="G109" s="10">
        <f t="shared" si="5"/>
      </c>
      <c r="H109" s="66">
        <f t="shared" si="2"/>
      </c>
      <c r="I109" s="3">
        <f t="shared" si="3"/>
      </c>
    </row>
    <row r="110" spans="2:9" ht="12.75">
      <c r="B110" s="48"/>
      <c r="C110" s="44"/>
      <c r="D110" s="44"/>
      <c r="E110" s="44"/>
      <c r="F110" s="9">
        <f t="shared" si="4"/>
      </c>
      <c r="G110" s="10">
        <f t="shared" si="5"/>
      </c>
      <c r="H110" s="66">
        <f t="shared" si="2"/>
      </c>
      <c r="I110" s="3">
        <f t="shared" si="3"/>
      </c>
    </row>
    <row r="111" spans="2:9" ht="12.75">
      <c r="B111" s="48"/>
      <c r="C111" s="44"/>
      <c r="D111" s="44"/>
      <c r="E111" s="44"/>
      <c r="F111" s="9">
        <f t="shared" si="4"/>
      </c>
      <c r="G111" s="10">
        <f t="shared" si="5"/>
      </c>
      <c r="H111" s="66">
        <f t="shared" si="2"/>
      </c>
      <c r="I111" s="3">
        <f t="shared" si="3"/>
      </c>
    </row>
    <row r="112" spans="2:9" ht="12.75">
      <c r="B112" s="48"/>
      <c r="C112" s="44"/>
      <c r="D112" s="44"/>
      <c r="E112" s="44"/>
      <c r="F112" s="9">
        <f t="shared" si="4"/>
      </c>
      <c r="G112" s="10">
        <f t="shared" si="5"/>
      </c>
      <c r="H112" s="66">
        <f t="shared" si="2"/>
      </c>
      <c r="I112" s="3">
        <f t="shared" si="3"/>
      </c>
    </row>
    <row r="113" spans="2:9" ht="12.75">
      <c r="B113" s="48"/>
      <c r="C113" s="44"/>
      <c r="D113" s="44"/>
      <c r="E113" s="44"/>
      <c r="F113" s="9">
        <f aca="true" t="shared" si="6" ref="F113:F122">IF(H113="","",(H113*3600)/I113)</f>
      </c>
      <c r="G113" s="10">
        <f t="shared" si="5"/>
      </c>
      <c r="H113" s="66">
        <f t="shared" si="2"/>
      </c>
      <c r="I113" s="3">
        <f t="shared" si="3"/>
      </c>
    </row>
    <row r="114" spans="2:9" ht="12.75">
      <c r="B114" s="48"/>
      <c r="C114" s="44"/>
      <c r="D114" s="44"/>
      <c r="E114" s="44"/>
      <c r="F114" s="9">
        <f t="shared" si="6"/>
      </c>
      <c r="G114" s="10">
        <f t="shared" si="5"/>
      </c>
      <c r="H114" s="66">
        <f t="shared" si="2"/>
      </c>
      <c r="I114" s="3">
        <f t="shared" si="3"/>
      </c>
    </row>
    <row r="115" spans="2:9" ht="12.75">
      <c r="B115" s="48"/>
      <c r="C115" s="44"/>
      <c r="D115" s="44"/>
      <c r="E115" s="44"/>
      <c r="F115" s="9">
        <f t="shared" si="6"/>
      </c>
      <c r="G115" s="10">
        <f t="shared" si="5"/>
      </c>
      <c r="H115" s="66">
        <f t="shared" si="2"/>
      </c>
      <c r="I115" s="3">
        <f t="shared" si="3"/>
      </c>
    </row>
    <row r="116" spans="2:9" ht="12.75">
      <c r="B116" s="48"/>
      <c r="C116" s="44"/>
      <c r="D116" s="44"/>
      <c r="E116" s="44"/>
      <c r="F116" s="9">
        <f t="shared" si="6"/>
      </c>
      <c r="G116" s="10">
        <f t="shared" si="5"/>
      </c>
      <c r="H116" s="66">
        <f t="shared" si="2"/>
      </c>
      <c r="I116" s="3">
        <f t="shared" si="3"/>
      </c>
    </row>
    <row r="117" spans="2:9" ht="12.75">
      <c r="B117" s="48"/>
      <c r="C117" s="44"/>
      <c r="D117" s="44"/>
      <c r="E117" s="44"/>
      <c r="F117" s="9">
        <f t="shared" si="6"/>
      </c>
      <c r="G117" s="10">
        <f t="shared" si="5"/>
      </c>
      <c r="H117" s="66">
        <f t="shared" si="2"/>
      </c>
      <c r="I117" s="3">
        <f t="shared" si="3"/>
      </c>
    </row>
    <row r="118" spans="2:9" ht="12.75">
      <c r="B118" s="48"/>
      <c r="C118" s="44"/>
      <c r="D118" s="44"/>
      <c r="E118" s="44"/>
      <c r="F118" s="9">
        <f t="shared" si="6"/>
      </c>
      <c r="G118" s="10">
        <f t="shared" si="5"/>
      </c>
      <c r="H118" s="66">
        <f t="shared" si="2"/>
      </c>
      <c r="I118" s="3">
        <f t="shared" si="3"/>
      </c>
    </row>
    <row r="119" spans="2:9" ht="12.75">
      <c r="B119" s="48"/>
      <c r="C119" s="44"/>
      <c r="D119" s="44"/>
      <c r="E119" s="44"/>
      <c r="F119" s="9">
        <f t="shared" si="6"/>
      </c>
      <c r="G119" s="10">
        <f t="shared" si="5"/>
      </c>
      <c r="H119" s="66">
        <f t="shared" si="2"/>
      </c>
      <c r="I119" s="3">
        <f t="shared" si="3"/>
      </c>
    </row>
    <row r="120" spans="2:9" ht="12.75">
      <c r="B120" s="48"/>
      <c r="C120" s="44"/>
      <c r="D120" s="44"/>
      <c r="E120" s="44"/>
      <c r="F120" s="9">
        <f t="shared" si="6"/>
      </c>
      <c r="G120" s="10">
        <f t="shared" si="5"/>
      </c>
      <c r="H120" s="66">
        <f aca="true" t="shared" si="7" ref="H120:H204">IF(G120="","",VLOOKUP(G120,course,3,FALSE))</f>
      </c>
      <c r="I120" s="3">
        <f t="shared" si="3"/>
      </c>
    </row>
    <row r="121" spans="2:9" ht="12.75">
      <c r="B121" s="48"/>
      <c r="C121" s="44"/>
      <c r="D121" s="44"/>
      <c r="E121" s="44"/>
      <c r="F121" s="9">
        <f t="shared" si="6"/>
      </c>
      <c r="G121" s="10">
        <f t="shared" si="5"/>
      </c>
      <c r="H121" s="66">
        <f t="shared" si="7"/>
      </c>
      <c r="I121" s="3">
        <f t="shared" si="3"/>
      </c>
    </row>
    <row r="122" spans="2:9" ht="12.75">
      <c r="B122" s="48"/>
      <c r="C122" s="44"/>
      <c r="D122" s="44"/>
      <c r="E122" s="44"/>
      <c r="F122" s="9">
        <f t="shared" si="6"/>
      </c>
      <c r="G122" s="10">
        <f t="shared" si="5"/>
      </c>
      <c r="H122" s="66">
        <f t="shared" si="7"/>
      </c>
      <c r="I122" s="3">
        <f t="shared" si="3"/>
      </c>
    </row>
    <row r="123" spans="2:9" ht="12.75">
      <c r="B123" s="48"/>
      <c r="C123" s="44"/>
      <c r="D123" s="44"/>
      <c r="E123" s="44"/>
      <c r="F123" s="9">
        <f aca="true" t="shared" si="8" ref="F123:F155">IF(H123="","",(H123*3600)/I123)</f>
      </c>
      <c r="G123" s="10">
        <f t="shared" si="5"/>
      </c>
      <c r="H123" s="66">
        <f t="shared" si="7"/>
      </c>
      <c r="I123" s="3">
        <f aca="true" t="shared" si="9" ref="I123:I204">IF(H123="","",(C123*3600)+(D123*60)+E123)</f>
      </c>
    </row>
    <row r="124" spans="2:9" ht="12.75">
      <c r="B124" s="48"/>
      <c r="C124" s="44"/>
      <c r="D124" s="44"/>
      <c r="E124" s="44"/>
      <c r="F124" s="9">
        <f t="shared" si="8"/>
      </c>
      <c r="G124" s="10">
        <f t="shared" si="5"/>
      </c>
      <c r="H124" s="66">
        <f t="shared" si="7"/>
      </c>
      <c r="I124" s="3">
        <f t="shared" si="9"/>
      </c>
    </row>
    <row r="125" spans="2:9" ht="12.75">
      <c r="B125" s="48"/>
      <c r="C125" s="44"/>
      <c r="D125" s="44"/>
      <c r="E125" s="44"/>
      <c r="F125" s="9">
        <f t="shared" si="8"/>
      </c>
      <c r="G125" s="10">
        <f t="shared" si="5"/>
      </c>
      <c r="H125" s="66">
        <f t="shared" si="7"/>
      </c>
      <c r="I125" s="3">
        <f t="shared" si="9"/>
      </c>
    </row>
    <row r="126" spans="2:9" ht="12.75">
      <c r="B126" s="48"/>
      <c r="C126" s="44"/>
      <c r="D126" s="44"/>
      <c r="E126" s="44"/>
      <c r="F126" s="9">
        <f t="shared" si="8"/>
      </c>
      <c r="G126" s="10">
        <f t="shared" si="5"/>
      </c>
      <c r="H126" s="66">
        <f t="shared" si="7"/>
      </c>
      <c r="I126" s="3">
        <f t="shared" si="9"/>
      </c>
    </row>
    <row r="127" spans="2:9" ht="12.75">
      <c r="B127" s="48"/>
      <c r="C127" s="44"/>
      <c r="D127" s="44"/>
      <c r="E127" s="44"/>
      <c r="F127" s="9">
        <f t="shared" si="8"/>
      </c>
      <c r="G127" s="10">
        <f t="shared" si="5"/>
      </c>
      <c r="H127" s="66">
        <f t="shared" si="7"/>
      </c>
      <c r="I127" s="3">
        <f t="shared" si="9"/>
      </c>
    </row>
    <row r="128" spans="2:9" ht="12.75">
      <c r="B128" s="48"/>
      <c r="C128" s="44"/>
      <c r="D128" s="44"/>
      <c r="E128" s="44"/>
      <c r="F128" s="9">
        <f t="shared" si="8"/>
      </c>
      <c r="G128" s="10">
        <f t="shared" si="5"/>
      </c>
      <c r="H128" s="66">
        <f t="shared" si="7"/>
      </c>
      <c r="I128" s="3">
        <f t="shared" si="9"/>
      </c>
    </row>
    <row r="129" spans="2:9" ht="12.75">
      <c r="B129" s="48"/>
      <c r="C129" s="44"/>
      <c r="D129" s="44"/>
      <c r="E129" s="44"/>
      <c r="F129" s="9">
        <f t="shared" si="8"/>
      </c>
      <c r="G129" s="10">
        <f t="shared" si="5"/>
      </c>
      <c r="H129" s="66">
        <f t="shared" si="7"/>
      </c>
      <c r="I129" s="3">
        <f t="shared" si="9"/>
      </c>
    </row>
    <row r="130" spans="2:9" ht="12.75">
      <c r="B130" s="48"/>
      <c r="C130" s="44"/>
      <c r="D130" s="44"/>
      <c r="E130" s="44"/>
      <c r="F130" s="9">
        <f t="shared" si="8"/>
      </c>
      <c r="G130" s="10">
        <f t="shared" si="5"/>
      </c>
      <c r="H130" s="66">
        <f t="shared" si="7"/>
      </c>
      <c r="I130" s="3">
        <f t="shared" si="9"/>
      </c>
    </row>
    <row r="131" spans="2:9" ht="12.75">
      <c r="B131" s="48"/>
      <c r="C131" s="44"/>
      <c r="D131" s="44"/>
      <c r="E131" s="44"/>
      <c r="F131" s="9">
        <f t="shared" si="8"/>
      </c>
      <c r="G131" s="10">
        <f t="shared" si="5"/>
      </c>
      <c r="H131" s="66">
        <f t="shared" si="7"/>
      </c>
      <c r="I131" s="3">
        <f t="shared" si="9"/>
      </c>
    </row>
    <row r="132" spans="2:9" ht="12.75">
      <c r="B132" s="48"/>
      <c r="C132" s="44"/>
      <c r="D132" s="44"/>
      <c r="E132" s="44"/>
      <c r="F132" s="9">
        <f t="shared" si="8"/>
      </c>
      <c r="G132" s="10">
        <f t="shared" si="5"/>
      </c>
      <c r="H132" s="66">
        <f t="shared" si="7"/>
      </c>
      <c r="I132" s="3">
        <f t="shared" si="9"/>
      </c>
    </row>
    <row r="133" spans="2:9" ht="12.75">
      <c r="B133" s="48"/>
      <c r="C133" s="44"/>
      <c r="D133" s="44"/>
      <c r="E133" s="44"/>
      <c r="F133" s="9">
        <f t="shared" si="8"/>
      </c>
      <c r="G133" s="10">
        <f t="shared" si="5"/>
      </c>
      <c r="H133" s="66">
        <f t="shared" si="7"/>
      </c>
      <c r="I133" s="3">
        <f t="shared" si="9"/>
      </c>
    </row>
    <row r="134" spans="2:9" ht="12.75">
      <c r="B134" s="48"/>
      <c r="C134" s="44"/>
      <c r="D134" s="44"/>
      <c r="E134" s="44"/>
      <c r="F134" s="9">
        <f t="shared" si="8"/>
      </c>
      <c r="G134" s="10">
        <f aca="true" t="shared" si="10" ref="G134:G197">IF(B134="","",VLOOKUP(B134,nom,10,FALSE))</f>
      </c>
      <c r="H134" s="66">
        <f t="shared" si="7"/>
      </c>
      <c r="I134" s="3">
        <f t="shared" si="9"/>
      </c>
    </row>
    <row r="135" spans="2:9" ht="12.75">
      <c r="B135" s="48"/>
      <c r="C135" s="44"/>
      <c r="D135" s="44"/>
      <c r="E135" s="44"/>
      <c r="F135" s="9">
        <f t="shared" si="8"/>
      </c>
      <c r="G135" s="10">
        <f t="shared" si="10"/>
      </c>
      <c r="H135" s="66">
        <f t="shared" si="7"/>
      </c>
      <c r="I135" s="3">
        <f t="shared" si="9"/>
      </c>
    </row>
    <row r="136" spans="2:9" ht="12.75">
      <c r="B136" s="48"/>
      <c r="C136" s="44"/>
      <c r="D136" s="44"/>
      <c r="E136" s="44"/>
      <c r="F136" s="9">
        <f t="shared" si="8"/>
      </c>
      <c r="G136" s="10">
        <f t="shared" si="10"/>
      </c>
      <c r="H136" s="66">
        <f t="shared" si="7"/>
      </c>
      <c r="I136" s="3">
        <f t="shared" si="9"/>
      </c>
    </row>
    <row r="137" spans="2:9" ht="12.75">
      <c r="B137" s="48"/>
      <c r="C137" s="44"/>
      <c r="D137" s="44"/>
      <c r="E137" s="44"/>
      <c r="F137" s="9">
        <f t="shared" si="8"/>
      </c>
      <c r="G137" s="10">
        <f t="shared" si="10"/>
      </c>
      <c r="H137" s="66">
        <f t="shared" si="7"/>
      </c>
      <c r="I137" s="3">
        <f t="shared" si="9"/>
      </c>
    </row>
    <row r="138" spans="2:9" ht="12.75">
      <c r="B138" s="48"/>
      <c r="C138" s="44"/>
      <c r="D138" s="44"/>
      <c r="E138" s="44"/>
      <c r="F138" s="9">
        <f t="shared" si="8"/>
      </c>
      <c r="G138" s="10">
        <f t="shared" si="10"/>
      </c>
      <c r="H138" s="66">
        <f t="shared" si="7"/>
      </c>
      <c r="I138" s="3">
        <f t="shared" si="9"/>
      </c>
    </row>
    <row r="139" spans="2:9" ht="12.75">
      <c r="B139" s="48"/>
      <c r="C139" s="44"/>
      <c r="D139" s="44"/>
      <c r="E139" s="44"/>
      <c r="F139" s="9">
        <f t="shared" si="8"/>
      </c>
      <c r="G139" s="10">
        <f t="shared" si="10"/>
      </c>
      <c r="H139" s="66">
        <f t="shared" si="7"/>
      </c>
      <c r="I139" s="3">
        <f t="shared" si="9"/>
      </c>
    </row>
    <row r="140" spans="2:9" ht="12.75">
      <c r="B140" s="48"/>
      <c r="C140" s="44"/>
      <c r="D140" s="44"/>
      <c r="E140" s="44"/>
      <c r="F140" s="9">
        <f t="shared" si="8"/>
      </c>
      <c r="G140" s="10">
        <f t="shared" si="10"/>
      </c>
      <c r="H140" s="66">
        <f t="shared" si="7"/>
      </c>
      <c r="I140" s="3">
        <f t="shared" si="9"/>
      </c>
    </row>
    <row r="141" spans="2:9" ht="12.75">
      <c r="B141" s="48"/>
      <c r="C141" s="44"/>
      <c r="D141" s="44"/>
      <c r="E141" s="44"/>
      <c r="F141" s="9">
        <f t="shared" si="8"/>
      </c>
      <c r="G141" s="10">
        <f t="shared" si="10"/>
      </c>
      <c r="H141" s="66">
        <f t="shared" si="7"/>
      </c>
      <c r="I141" s="3">
        <f t="shared" si="9"/>
      </c>
    </row>
    <row r="142" spans="2:9" ht="12.75">
      <c r="B142" s="48"/>
      <c r="C142" s="44"/>
      <c r="D142" s="44"/>
      <c r="E142" s="44"/>
      <c r="F142" s="9">
        <f t="shared" si="8"/>
      </c>
      <c r="G142" s="10">
        <f t="shared" si="10"/>
      </c>
      <c r="H142" s="66">
        <f t="shared" si="7"/>
      </c>
      <c r="I142" s="3">
        <f t="shared" si="9"/>
      </c>
    </row>
    <row r="143" spans="2:9" ht="12.75">
      <c r="B143" s="48"/>
      <c r="C143" s="44"/>
      <c r="D143" s="44"/>
      <c r="E143" s="44"/>
      <c r="F143" s="9">
        <f t="shared" si="8"/>
      </c>
      <c r="G143" s="10">
        <f t="shared" si="10"/>
      </c>
      <c r="H143" s="66">
        <f t="shared" si="7"/>
      </c>
      <c r="I143" s="3">
        <f t="shared" si="9"/>
      </c>
    </row>
    <row r="144" spans="2:9" ht="12.75">
      <c r="B144" s="48"/>
      <c r="C144" s="44"/>
      <c r="D144" s="44"/>
      <c r="E144" s="44"/>
      <c r="F144" s="9">
        <f t="shared" si="8"/>
      </c>
      <c r="G144" s="10">
        <f t="shared" si="10"/>
      </c>
      <c r="H144" s="66">
        <f t="shared" si="7"/>
      </c>
      <c r="I144" s="3">
        <f t="shared" si="9"/>
      </c>
    </row>
    <row r="145" spans="2:9" ht="12.75">
      <c r="B145" s="48"/>
      <c r="C145" s="44"/>
      <c r="D145" s="44"/>
      <c r="E145" s="44"/>
      <c r="F145" s="9">
        <f t="shared" si="8"/>
      </c>
      <c r="G145" s="10">
        <f t="shared" si="10"/>
      </c>
      <c r="H145" s="66">
        <f t="shared" si="7"/>
      </c>
      <c r="I145" s="3">
        <f t="shared" si="9"/>
      </c>
    </row>
    <row r="146" spans="2:9" ht="12.75">
      <c r="B146" s="48"/>
      <c r="C146" s="44"/>
      <c r="D146" s="44"/>
      <c r="E146" s="44"/>
      <c r="F146" s="9">
        <f t="shared" si="8"/>
      </c>
      <c r="G146" s="10">
        <f t="shared" si="10"/>
      </c>
      <c r="H146" s="66">
        <f t="shared" si="7"/>
      </c>
      <c r="I146" s="3">
        <f t="shared" si="9"/>
      </c>
    </row>
    <row r="147" spans="2:9" ht="12.75">
      <c r="B147" s="48"/>
      <c r="C147" s="44"/>
      <c r="D147" s="44"/>
      <c r="E147" s="44"/>
      <c r="F147" s="9">
        <f t="shared" si="8"/>
      </c>
      <c r="G147" s="10">
        <f t="shared" si="10"/>
      </c>
      <c r="H147" s="66">
        <f t="shared" si="7"/>
      </c>
      <c r="I147" s="3">
        <f t="shared" si="9"/>
      </c>
    </row>
    <row r="148" spans="2:9" ht="12.75">
      <c r="B148" s="48"/>
      <c r="C148" s="44"/>
      <c r="D148" s="44"/>
      <c r="E148" s="44"/>
      <c r="F148" s="9">
        <f t="shared" si="8"/>
      </c>
      <c r="G148" s="10">
        <f t="shared" si="10"/>
      </c>
      <c r="H148" s="66">
        <f t="shared" si="7"/>
      </c>
      <c r="I148" s="3">
        <f t="shared" si="9"/>
      </c>
    </row>
    <row r="149" spans="2:9" ht="12.75">
      <c r="B149" s="48"/>
      <c r="C149" s="44"/>
      <c r="D149" s="44"/>
      <c r="E149" s="44"/>
      <c r="F149" s="9">
        <f t="shared" si="8"/>
      </c>
      <c r="G149" s="10">
        <f t="shared" si="10"/>
      </c>
      <c r="H149" s="66">
        <f t="shared" si="7"/>
      </c>
      <c r="I149" s="3">
        <f t="shared" si="9"/>
      </c>
    </row>
    <row r="150" spans="2:9" ht="12.75">
      <c r="B150" s="48"/>
      <c r="C150" s="44"/>
      <c r="D150" s="44"/>
      <c r="E150" s="44"/>
      <c r="F150" s="9">
        <f t="shared" si="8"/>
      </c>
      <c r="G150" s="10">
        <f t="shared" si="10"/>
      </c>
      <c r="H150" s="66">
        <f t="shared" si="7"/>
      </c>
      <c r="I150" s="3">
        <f t="shared" si="9"/>
      </c>
    </row>
    <row r="151" spans="2:9" ht="12.75">
      <c r="B151" s="48"/>
      <c r="C151" s="44"/>
      <c r="D151" s="44"/>
      <c r="E151" s="44"/>
      <c r="F151" s="9">
        <f t="shared" si="8"/>
      </c>
      <c r="G151" s="10">
        <f t="shared" si="10"/>
      </c>
      <c r="H151" s="66">
        <f t="shared" si="7"/>
      </c>
      <c r="I151" s="3">
        <f t="shared" si="9"/>
      </c>
    </row>
    <row r="152" spans="2:9" ht="12.75">
      <c r="B152" s="48"/>
      <c r="C152" s="44"/>
      <c r="D152" s="44"/>
      <c r="E152" s="44"/>
      <c r="F152" s="9">
        <f t="shared" si="8"/>
      </c>
      <c r="G152" s="10">
        <f t="shared" si="10"/>
      </c>
      <c r="H152" s="66">
        <f t="shared" si="7"/>
      </c>
      <c r="I152" s="3">
        <f t="shared" si="9"/>
      </c>
    </row>
    <row r="153" spans="2:9" ht="12.75">
      <c r="B153" s="48"/>
      <c r="C153" s="44"/>
      <c r="D153" s="44"/>
      <c r="E153" s="44"/>
      <c r="F153" s="9">
        <f t="shared" si="8"/>
      </c>
      <c r="G153" s="10">
        <f t="shared" si="10"/>
      </c>
      <c r="H153" s="66">
        <f t="shared" si="7"/>
      </c>
      <c r="I153" s="3">
        <f t="shared" si="9"/>
      </c>
    </row>
    <row r="154" spans="2:9" ht="12.75">
      <c r="B154" s="48"/>
      <c r="C154" s="44"/>
      <c r="D154" s="44"/>
      <c r="E154" s="44"/>
      <c r="F154" s="9">
        <f t="shared" si="8"/>
      </c>
      <c r="G154" s="10">
        <f t="shared" si="10"/>
      </c>
      <c r="H154" s="66">
        <f t="shared" si="7"/>
      </c>
      <c r="I154" s="3">
        <f t="shared" si="9"/>
      </c>
    </row>
    <row r="155" spans="2:9" ht="12.75">
      <c r="B155" s="48"/>
      <c r="C155" s="44"/>
      <c r="D155" s="44"/>
      <c r="E155" s="44"/>
      <c r="F155" s="9">
        <f t="shared" si="8"/>
      </c>
      <c r="G155" s="10">
        <f t="shared" si="10"/>
      </c>
      <c r="H155" s="66">
        <f t="shared" si="7"/>
      </c>
      <c r="I155" s="3">
        <f t="shared" si="9"/>
      </c>
    </row>
    <row r="156" spans="2:9" ht="12.75">
      <c r="B156" s="48"/>
      <c r="C156" s="44"/>
      <c r="D156" s="44"/>
      <c r="E156" s="44"/>
      <c r="F156" s="9">
        <f aca="true" t="shared" si="11" ref="F156:F203">IF(H156="","",(H156*3600)/I156)</f>
      </c>
      <c r="G156" s="10">
        <f t="shared" si="10"/>
      </c>
      <c r="H156" s="66">
        <f t="shared" si="7"/>
      </c>
      <c r="I156" s="3">
        <f t="shared" si="9"/>
      </c>
    </row>
    <row r="157" spans="2:9" ht="12.75">
      <c r="B157" s="48"/>
      <c r="C157" s="44"/>
      <c r="D157" s="44"/>
      <c r="E157" s="44"/>
      <c r="F157" s="9">
        <f t="shared" si="11"/>
      </c>
      <c r="G157" s="10">
        <f t="shared" si="10"/>
      </c>
      <c r="H157" s="66">
        <f t="shared" si="7"/>
      </c>
      <c r="I157" s="3">
        <f t="shared" si="9"/>
      </c>
    </row>
    <row r="158" spans="2:9" ht="12.75">
      <c r="B158" s="48"/>
      <c r="C158" s="44"/>
      <c r="D158" s="44"/>
      <c r="E158" s="44"/>
      <c r="F158" s="9">
        <f t="shared" si="11"/>
      </c>
      <c r="G158" s="10">
        <f t="shared" si="10"/>
      </c>
      <c r="H158" s="66">
        <f t="shared" si="7"/>
      </c>
      <c r="I158" s="3">
        <f t="shared" si="9"/>
      </c>
    </row>
    <row r="159" spans="2:9" ht="12.75">
      <c r="B159" s="48"/>
      <c r="C159" s="44"/>
      <c r="D159" s="44"/>
      <c r="E159" s="44"/>
      <c r="F159" s="9">
        <f t="shared" si="11"/>
      </c>
      <c r="G159" s="10">
        <f t="shared" si="10"/>
      </c>
      <c r="H159" s="66">
        <f t="shared" si="7"/>
      </c>
      <c r="I159" s="3">
        <f t="shared" si="9"/>
      </c>
    </row>
    <row r="160" spans="2:9" ht="12.75">
      <c r="B160" s="48"/>
      <c r="C160" s="44"/>
      <c r="D160" s="44"/>
      <c r="E160" s="44"/>
      <c r="F160" s="9">
        <f t="shared" si="11"/>
      </c>
      <c r="G160" s="10">
        <f t="shared" si="10"/>
      </c>
      <c r="H160" s="66">
        <f t="shared" si="7"/>
      </c>
      <c r="I160" s="3">
        <f t="shared" si="9"/>
      </c>
    </row>
    <row r="161" spans="2:9" ht="12.75">
      <c r="B161" s="48"/>
      <c r="C161" s="44"/>
      <c r="D161" s="44"/>
      <c r="E161" s="44"/>
      <c r="F161" s="9">
        <f t="shared" si="11"/>
      </c>
      <c r="G161" s="10">
        <f t="shared" si="10"/>
      </c>
      <c r="H161" s="66">
        <f t="shared" si="7"/>
      </c>
      <c r="I161" s="3">
        <f t="shared" si="9"/>
      </c>
    </row>
    <row r="162" spans="2:9" ht="12.75">
      <c r="B162" s="48"/>
      <c r="C162" s="44"/>
      <c r="D162" s="44"/>
      <c r="E162" s="44"/>
      <c r="F162" s="9">
        <f t="shared" si="11"/>
      </c>
      <c r="G162" s="10">
        <f t="shared" si="10"/>
      </c>
      <c r="H162" s="66">
        <f t="shared" si="7"/>
      </c>
      <c r="I162" s="3">
        <f t="shared" si="9"/>
      </c>
    </row>
    <row r="163" spans="2:9" ht="12.75">
      <c r="B163" s="48"/>
      <c r="C163" s="44"/>
      <c r="D163" s="44"/>
      <c r="E163" s="44"/>
      <c r="F163" s="9">
        <f t="shared" si="11"/>
      </c>
      <c r="G163" s="10">
        <f t="shared" si="10"/>
      </c>
      <c r="H163" s="66">
        <f t="shared" si="7"/>
      </c>
      <c r="I163" s="3">
        <f t="shared" si="9"/>
      </c>
    </row>
    <row r="164" spans="2:9" ht="12.75">
      <c r="B164" s="48"/>
      <c r="C164" s="44"/>
      <c r="D164" s="44"/>
      <c r="E164" s="44"/>
      <c r="F164" s="9">
        <f t="shared" si="11"/>
      </c>
      <c r="G164" s="10">
        <f t="shared" si="10"/>
      </c>
      <c r="H164" s="66">
        <f t="shared" si="7"/>
      </c>
      <c r="I164" s="3">
        <f t="shared" si="9"/>
      </c>
    </row>
    <row r="165" spans="2:9" ht="12.75">
      <c r="B165" s="48"/>
      <c r="C165" s="44"/>
      <c r="D165" s="44"/>
      <c r="E165" s="44"/>
      <c r="F165" s="9">
        <f t="shared" si="11"/>
      </c>
      <c r="G165" s="10">
        <f t="shared" si="10"/>
      </c>
      <c r="H165" s="66">
        <f t="shared" si="7"/>
      </c>
      <c r="I165" s="3">
        <f t="shared" si="9"/>
      </c>
    </row>
    <row r="166" spans="2:9" ht="12.75">
      <c r="B166" s="48"/>
      <c r="C166" s="44"/>
      <c r="D166" s="44"/>
      <c r="E166" s="44"/>
      <c r="F166" s="9">
        <f t="shared" si="11"/>
      </c>
      <c r="G166" s="10">
        <f t="shared" si="10"/>
      </c>
      <c r="H166" s="66">
        <f t="shared" si="7"/>
      </c>
      <c r="I166" s="3">
        <f t="shared" si="9"/>
      </c>
    </row>
    <row r="167" spans="2:9" ht="12.75">
      <c r="B167" s="48"/>
      <c r="C167" s="44"/>
      <c r="D167" s="44"/>
      <c r="E167" s="44"/>
      <c r="F167" s="9">
        <f t="shared" si="11"/>
      </c>
      <c r="G167" s="10">
        <f t="shared" si="10"/>
      </c>
      <c r="H167" s="66">
        <f t="shared" si="7"/>
      </c>
      <c r="I167" s="3">
        <f t="shared" si="9"/>
      </c>
    </row>
    <row r="168" spans="2:9" ht="12.75">
      <c r="B168" s="48"/>
      <c r="C168" s="44"/>
      <c r="D168" s="44"/>
      <c r="E168" s="44"/>
      <c r="F168" s="9">
        <f t="shared" si="11"/>
      </c>
      <c r="G168" s="10">
        <f t="shared" si="10"/>
      </c>
      <c r="H168" s="66">
        <f t="shared" si="7"/>
      </c>
      <c r="I168" s="3">
        <f t="shared" si="9"/>
      </c>
    </row>
    <row r="169" spans="2:9" ht="12.75">
      <c r="B169" s="48"/>
      <c r="C169" s="44"/>
      <c r="D169" s="44"/>
      <c r="E169" s="44"/>
      <c r="F169" s="9">
        <f t="shared" si="11"/>
      </c>
      <c r="G169" s="10">
        <f t="shared" si="10"/>
      </c>
      <c r="H169" s="66">
        <f t="shared" si="7"/>
      </c>
      <c r="I169" s="3">
        <f t="shared" si="9"/>
      </c>
    </row>
    <row r="170" spans="2:9" ht="12.75">
      <c r="B170" s="48"/>
      <c r="C170" s="44"/>
      <c r="D170" s="44"/>
      <c r="E170" s="44"/>
      <c r="F170" s="9">
        <f t="shared" si="11"/>
      </c>
      <c r="G170" s="10">
        <f t="shared" si="10"/>
      </c>
      <c r="H170" s="66">
        <f t="shared" si="7"/>
      </c>
      <c r="I170" s="3">
        <f t="shared" si="9"/>
      </c>
    </row>
    <row r="171" spans="2:9" ht="12.75">
      <c r="B171" s="48"/>
      <c r="C171" s="44"/>
      <c r="D171" s="44"/>
      <c r="E171" s="44"/>
      <c r="F171" s="9">
        <f t="shared" si="11"/>
      </c>
      <c r="G171" s="10">
        <f t="shared" si="10"/>
      </c>
      <c r="H171" s="66">
        <f t="shared" si="7"/>
      </c>
      <c r="I171" s="3">
        <f t="shared" si="9"/>
      </c>
    </row>
    <row r="172" spans="2:9" ht="12.75">
      <c r="B172" s="48"/>
      <c r="C172" s="44"/>
      <c r="D172" s="44"/>
      <c r="E172" s="44"/>
      <c r="F172" s="9">
        <f t="shared" si="11"/>
      </c>
      <c r="G172" s="10">
        <f t="shared" si="10"/>
      </c>
      <c r="H172" s="66">
        <f t="shared" si="7"/>
      </c>
      <c r="I172" s="3">
        <f t="shared" si="9"/>
      </c>
    </row>
    <row r="173" spans="2:9" ht="12.75">
      <c r="B173" s="48"/>
      <c r="C173" s="44"/>
      <c r="D173" s="44"/>
      <c r="E173" s="44"/>
      <c r="F173" s="9">
        <f t="shared" si="11"/>
      </c>
      <c r="G173" s="10">
        <f t="shared" si="10"/>
      </c>
      <c r="H173" s="66">
        <f t="shared" si="7"/>
      </c>
      <c r="I173" s="3">
        <f t="shared" si="9"/>
      </c>
    </row>
    <row r="174" spans="2:9" ht="12.75">
      <c r="B174" s="48"/>
      <c r="C174" s="44"/>
      <c r="D174" s="44"/>
      <c r="E174" s="44"/>
      <c r="F174" s="9">
        <f t="shared" si="11"/>
      </c>
      <c r="G174" s="10">
        <f t="shared" si="10"/>
      </c>
      <c r="H174" s="66">
        <f t="shared" si="7"/>
      </c>
      <c r="I174" s="3">
        <f t="shared" si="9"/>
      </c>
    </row>
    <row r="175" spans="2:9" ht="12.75">
      <c r="B175" s="48"/>
      <c r="C175" s="44"/>
      <c r="D175" s="44"/>
      <c r="E175" s="44"/>
      <c r="F175" s="9">
        <f t="shared" si="11"/>
      </c>
      <c r="G175" s="10">
        <f t="shared" si="10"/>
      </c>
      <c r="H175" s="66">
        <f t="shared" si="7"/>
      </c>
      <c r="I175" s="3">
        <f t="shared" si="9"/>
      </c>
    </row>
    <row r="176" spans="2:9" ht="12.75">
      <c r="B176" s="48"/>
      <c r="C176" s="44"/>
      <c r="D176" s="44"/>
      <c r="E176" s="44"/>
      <c r="F176" s="9">
        <f t="shared" si="11"/>
      </c>
      <c r="G176" s="10">
        <f t="shared" si="10"/>
      </c>
      <c r="H176" s="66">
        <f t="shared" si="7"/>
      </c>
      <c r="I176" s="3">
        <f t="shared" si="9"/>
      </c>
    </row>
    <row r="177" spans="2:9" ht="12.75">
      <c r="B177" s="48"/>
      <c r="C177" s="44"/>
      <c r="D177" s="44"/>
      <c r="E177" s="44"/>
      <c r="F177" s="9">
        <f t="shared" si="11"/>
      </c>
      <c r="G177" s="10">
        <f t="shared" si="10"/>
      </c>
      <c r="H177" s="66">
        <f t="shared" si="7"/>
      </c>
      <c r="I177" s="3">
        <f t="shared" si="9"/>
      </c>
    </row>
    <row r="178" spans="2:9" ht="12.75">
      <c r="B178" s="48"/>
      <c r="C178" s="44"/>
      <c r="D178" s="44"/>
      <c r="E178" s="44"/>
      <c r="F178" s="9">
        <f t="shared" si="11"/>
      </c>
      <c r="G178" s="10">
        <f t="shared" si="10"/>
      </c>
      <c r="H178" s="66">
        <f t="shared" si="7"/>
      </c>
      <c r="I178" s="3">
        <f t="shared" si="9"/>
      </c>
    </row>
    <row r="179" spans="2:9" ht="12.75">
      <c r="B179" s="48"/>
      <c r="C179" s="44"/>
      <c r="D179" s="44"/>
      <c r="E179" s="44"/>
      <c r="F179" s="9">
        <f t="shared" si="11"/>
      </c>
      <c r="G179" s="10">
        <f t="shared" si="10"/>
      </c>
      <c r="H179" s="66">
        <f t="shared" si="7"/>
      </c>
      <c r="I179" s="3">
        <f t="shared" si="9"/>
      </c>
    </row>
    <row r="180" spans="2:9" ht="12.75">
      <c r="B180" s="48"/>
      <c r="C180" s="44"/>
      <c r="D180" s="44"/>
      <c r="E180" s="44"/>
      <c r="F180" s="9">
        <f t="shared" si="11"/>
      </c>
      <c r="G180" s="10">
        <f t="shared" si="10"/>
      </c>
      <c r="H180" s="66">
        <f t="shared" si="7"/>
      </c>
      <c r="I180" s="3">
        <f t="shared" si="9"/>
      </c>
    </row>
    <row r="181" spans="2:9" ht="12.75">
      <c r="B181" s="48"/>
      <c r="C181" s="44"/>
      <c r="D181" s="44"/>
      <c r="E181" s="44"/>
      <c r="F181" s="9">
        <f t="shared" si="11"/>
      </c>
      <c r="G181" s="10">
        <f t="shared" si="10"/>
      </c>
      <c r="H181" s="66">
        <f t="shared" si="7"/>
      </c>
      <c r="I181" s="3">
        <f t="shared" si="9"/>
      </c>
    </row>
    <row r="182" spans="2:9" ht="12.75">
      <c r="B182" s="48"/>
      <c r="C182" s="44"/>
      <c r="D182" s="44"/>
      <c r="E182" s="44"/>
      <c r="F182" s="9">
        <f t="shared" si="11"/>
      </c>
      <c r="G182" s="10">
        <f t="shared" si="10"/>
      </c>
      <c r="H182" s="66">
        <f t="shared" si="7"/>
      </c>
      <c r="I182" s="3">
        <f t="shared" si="9"/>
      </c>
    </row>
    <row r="183" spans="2:9" ht="12.75">
      <c r="B183" s="48"/>
      <c r="C183" s="44"/>
      <c r="D183" s="44"/>
      <c r="E183" s="44"/>
      <c r="F183" s="9">
        <f t="shared" si="11"/>
      </c>
      <c r="G183" s="10">
        <f t="shared" si="10"/>
      </c>
      <c r="H183" s="66">
        <f t="shared" si="7"/>
      </c>
      <c r="I183" s="3">
        <f t="shared" si="9"/>
      </c>
    </row>
    <row r="184" spans="2:9" ht="12.75">
      <c r="B184" s="48"/>
      <c r="C184" s="44"/>
      <c r="D184" s="44"/>
      <c r="E184" s="44"/>
      <c r="F184" s="9">
        <f t="shared" si="11"/>
      </c>
      <c r="G184" s="10">
        <f t="shared" si="10"/>
      </c>
      <c r="H184" s="66">
        <f t="shared" si="7"/>
      </c>
      <c r="I184" s="3">
        <f t="shared" si="9"/>
      </c>
    </row>
    <row r="185" spans="2:9" ht="12.75">
      <c r="B185" s="48"/>
      <c r="C185" s="44"/>
      <c r="D185" s="44"/>
      <c r="E185" s="44"/>
      <c r="F185" s="9">
        <f t="shared" si="11"/>
      </c>
      <c r="G185" s="10">
        <f t="shared" si="10"/>
      </c>
      <c r="H185" s="66">
        <f t="shared" si="7"/>
      </c>
      <c r="I185" s="3">
        <f t="shared" si="9"/>
      </c>
    </row>
    <row r="186" spans="2:9" ht="12.75">
      <c r="B186" s="48"/>
      <c r="C186" s="44"/>
      <c r="D186" s="44"/>
      <c r="E186" s="44"/>
      <c r="F186" s="9">
        <f t="shared" si="11"/>
      </c>
      <c r="G186" s="10">
        <f t="shared" si="10"/>
      </c>
      <c r="H186" s="66">
        <f t="shared" si="7"/>
      </c>
      <c r="I186" s="3">
        <f t="shared" si="9"/>
      </c>
    </row>
    <row r="187" spans="2:9" ht="12.75">
      <c r="B187" s="48"/>
      <c r="C187" s="44"/>
      <c r="D187" s="44"/>
      <c r="E187" s="44"/>
      <c r="F187" s="9">
        <f t="shared" si="11"/>
      </c>
      <c r="G187" s="10">
        <f t="shared" si="10"/>
      </c>
      <c r="H187" s="66">
        <f t="shared" si="7"/>
      </c>
      <c r="I187" s="3">
        <f t="shared" si="9"/>
      </c>
    </row>
    <row r="188" spans="2:9" ht="12.75">
      <c r="B188" s="48"/>
      <c r="C188" s="44"/>
      <c r="D188" s="44"/>
      <c r="E188" s="44"/>
      <c r="F188" s="9">
        <f t="shared" si="11"/>
      </c>
      <c r="G188" s="10">
        <f t="shared" si="10"/>
      </c>
      <c r="H188" s="66">
        <f t="shared" si="7"/>
      </c>
      <c r="I188" s="3">
        <f t="shared" si="9"/>
      </c>
    </row>
    <row r="189" spans="2:9" ht="12.75">
      <c r="B189" s="48"/>
      <c r="C189" s="44"/>
      <c r="D189" s="44"/>
      <c r="E189" s="44"/>
      <c r="F189" s="9">
        <f t="shared" si="11"/>
      </c>
      <c r="G189" s="10">
        <f t="shared" si="10"/>
      </c>
      <c r="H189" s="66">
        <f t="shared" si="7"/>
      </c>
      <c r="I189" s="3">
        <f t="shared" si="9"/>
      </c>
    </row>
    <row r="190" spans="2:9" ht="12.75">
      <c r="B190" s="48"/>
      <c r="C190" s="44"/>
      <c r="D190" s="44"/>
      <c r="E190" s="44"/>
      <c r="F190" s="9">
        <f t="shared" si="11"/>
      </c>
      <c r="G190" s="10">
        <f t="shared" si="10"/>
      </c>
      <c r="H190" s="66">
        <f t="shared" si="7"/>
      </c>
      <c r="I190" s="3">
        <f t="shared" si="9"/>
      </c>
    </row>
    <row r="191" spans="2:9" ht="12.75">
      <c r="B191" s="48"/>
      <c r="C191" s="44"/>
      <c r="D191" s="44"/>
      <c r="E191" s="44"/>
      <c r="F191" s="9">
        <f t="shared" si="11"/>
      </c>
      <c r="G191" s="10">
        <f t="shared" si="10"/>
      </c>
      <c r="H191" s="66">
        <f t="shared" si="7"/>
      </c>
      <c r="I191" s="3">
        <f t="shared" si="9"/>
      </c>
    </row>
    <row r="192" spans="2:9" ht="12.75">
      <c r="B192" s="48"/>
      <c r="C192" s="44"/>
      <c r="D192" s="44"/>
      <c r="E192" s="44"/>
      <c r="F192" s="9">
        <f t="shared" si="11"/>
      </c>
      <c r="G192" s="10">
        <f t="shared" si="10"/>
      </c>
      <c r="H192" s="66">
        <f t="shared" si="7"/>
      </c>
      <c r="I192" s="3">
        <f t="shared" si="9"/>
      </c>
    </row>
    <row r="193" spans="2:9" ht="12.75">
      <c r="B193" s="48"/>
      <c r="C193" s="44"/>
      <c r="D193" s="44"/>
      <c r="E193" s="44"/>
      <c r="F193" s="9">
        <f t="shared" si="11"/>
      </c>
      <c r="G193" s="10">
        <f t="shared" si="10"/>
      </c>
      <c r="H193" s="66">
        <f t="shared" si="7"/>
      </c>
      <c r="I193" s="3">
        <f t="shared" si="9"/>
      </c>
    </row>
    <row r="194" spans="2:9" ht="12.75">
      <c r="B194" s="48"/>
      <c r="C194" s="44"/>
      <c r="D194" s="44"/>
      <c r="E194" s="44"/>
      <c r="F194" s="9">
        <f t="shared" si="11"/>
      </c>
      <c r="G194" s="10">
        <f t="shared" si="10"/>
      </c>
      <c r="H194" s="66">
        <f t="shared" si="7"/>
      </c>
      <c r="I194" s="3">
        <f t="shared" si="9"/>
      </c>
    </row>
    <row r="195" spans="2:9" ht="12.75">
      <c r="B195" s="48"/>
      <c r="C195" s="44"/>
      <c r="D195" s="44"/>
      <c r="E195" s="44"/>
      <c r="F195" s="9">
        <f t="shared" si="11"/>
      </c>
      <c r="G195" s="10">
        <f t="shared" si="10"/>
      </c>
      <c r="H195" s="66">
        <f t="shared" si="7"/>
      </c>
      <c r="I195" s="3">
        <f t="shared" si="9"/>
      </c>
    </row>
    <row r="196" spans="2:9" ht="12.75">
      <c r="B196" s="48"/>
      <c r="C196" s="44"/>
      <c r="D196" s="44"/>
      <c r="E196" s="44"/>
      <c r="F196" s="9">
        <f t="shared" si="11"/>
      </c>
      <c r="G196" s="10">
        <f t="shared" si="10"/>
      </c>
      <c r="H196" s="66">
        <f t="shared" si="7"/>
      </c>
      <c r="I196" s="3">
        <f t="shared" si="9"/>
      </c>
    </row>
    <row r="197" spans="2:9" ht="12.75">
      <c r="B197" s="48"/>
      <c r="C197" s="44"/>
      <c r="D197" s="44"/>
      <c r="E197" s="44"/>
      <c r="F197" s="9">
        <f t="shared" si="11"/>
      </c>
      <c r="G197" s="10">
        <f t="shared" si="10"/>
      </c>
      <c r="H197" s="66">
        <f t="shared" si="7"/>
      </c>
      <c r="I197" s="3">
        <f t="shared" si="9"/>
      </c>
    </row>
    <row r="198" spans="2:9" ht="12.75">
      <c r="B198" s="48"/>
      <c r="C198" s="44"/>
      <c r="D198" s="44"/>
      <c r="E198" s="44"/>
      <c r="F198" s="9">
        <f t="shared" si="11"/>
      </c>
      <c r="G198" s="10">
        <f aca="true" t="shared" si="12" ref="G198:G203">IF(B198="","",VLOOKUP(B198,nom,10,FALSE))</f>
      </c>
      <c r="H198" s="66">
        <f t="shared" si="7"/>
      </c>
      <c r="I198" s="3">
        <f t="shared" si="9"/>
      </c>
    </row>
    <row r="199" spans="2:9" ht="12.75">
      <c r="B199" s="48"/>
      <c r="C199" s="44"/>
      <c r="D199" s="44"/>
      <c r="E199" s="44"/>
      <c r="F199" s="9">
        <f t="shared" si="11"/>
      </c>
      <c r="G199" s="10">
        <f t="shared" si="12"/>
      </c>
      <c r="H199" s="66">
        <f t="shared" si="7"/>
      </c>
      <c r="I199" s="3">
        <f t="shared" si="9"/>
      </c>
    </row>
    <row r="200" spans="2:9" ht="12.75">
      <c r="B200" s="48"/>
      <c r="C200" s="44"/>
      <c r="D200" s="44"/>
      <c r="E200" s="44"/>
      <c r="F200" s="9">
        <f t="shared" si="11"/>
      </c>
      <c r="G200" s="10">
        <f t="shared" si="12"/>
      </c>
      <c r="H200" s="66">
        <f t="shared" si="7"/>
      </c>
      <c r="I200" s="3">
        <f t="shared" si="9"/>
      </c>
    </row>
    <row r="201" spans="2:9" ht="12.75">
      <c r="B201" s="48"/>
      <c r="C201" s="44"/>
      <c r="D201" s="44"/>
      <c r="E201" s="44"/>
      <c r="F201" s="9">
        <f t="shared" si="11"/>
      </c>
      <c r="G201" s="10">
        <f t="shared" si="12"/>
      </c>
      <c r="H201" s="66">
        <f t="shared" si="7"/>
      </c>
      <c r="I201" s="3">
        <f t="shared" si="9"/>
      </c>
    </row>
    <row r="202" spans="2:9" ht="12.75">
      <c r="B202" s="48"/>
      <c r="C202" s="44"/>
      <c r="D202" s="44"/>
      <c r="E202" s="44"/>
      <c r="F202" s="9">
        <f t="shared" si="11"/>
      </c>
      <c r="G202" s="10">
        <f t="shared" si="12"/>
      </c>
      <c r="H202" s="66">
        <f t="shared" si="7"/>
      </c>
      <c r="I202" s="3">
        <f t="shared" si="9"/>
      </c>
    </row>
    <row r="203" spans="2:9" ht="12.75">
      <c r="B203" s="48"/>
      <c r="C203" s="44"/>
      <c r="D203" s="44"/>
      <c r="E203" s="44"/>
      <c r="F203" s="9">
        <f t="shared" si="11"/>
      </c>
      <c r="G203" s="10">
        <f t="shared" si="12"/>
      </c>
      <c r="H203" s="66">
        <f t="shared" si="7"/>
      </c>
      <c r="I203" s="3">
        <f t="shared" si="9"/>
      </c>
    </row>
    <row r="204" spans="2:9" ht="13.5" thickBot="1">
      <c r="B204" s="49"/>
      <c r="C204" s="46"/>
      <c r="D204" s="46"/>
      <c r="E204" s="46"/>
      <c r="F204" s="30">
        <f>IF(H204="","",(H204*3600)/I204)</f>
      </c>
      <c r="G204" s="24">
        <f>IF(B204="","",VLOOKUP(B204,nom,7,FALSE))</f>
      </c>
      <c r="H204" s="67">
        <f t="shared" si="7"/>
      </c>
      <c r="I204" s="3">
        <f t="shared" si="9"/>
      </c>
    </row>
  </sheetData>
  <mergeCells count="1">
    <mergeCell ref="B2:H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2"/>
  <sheetViews>
    <sheetView showGridLines="0" showZeros="0" workbookViewId="0" topLeftCell="A52">
      <selection activeCell="F85" sqref="F85"/>
    </sheetView>
  </sheetViews>
  <sheetFormatPr defaultColWidth="11.421875" defaultRowHeight="12.75"/>
  <cols>
    <col min="1" max="1" width="3.140625" style="0" customWidth="1"/>
    <col min="2" max="2" width="10.28125" style="43" customWidth="1"/>
    <col min="3" max="3" width="20.00390625" style="0" customWidth="1"/>
    <col min="4" max="4" width="17.421875" style="0" customWidth="1"/>
    <col min="5" max="5" width="9.421875" style="0" customWidth="1"/>
    <col min="6" max="7" width="17.421875" style="0" customWidth="1"/>
    <col min="8" max="8" width="12.8515625" style="43" customWidth="1"/>
    <col min="9" max="9" width="6.140625" style="41" customWidth="1"/>
    <col min="10" max="10" width="7.28125" style="43" customWidth="1"/>
    <col min="11" max="11" width="8.57421875" style="43" bestFit="1" customWidth="1"/>
    <col min="12" max="12" width="13.00390625" style="2" bestFit="1" customWidth="1"/>
    <col min="13" max="13" width="10.00390625" style="2" bestFit="1" customWidth="1"/>
    <col min="14" max="14" width="22.8515625" style="2" bestFit="1" customWidth="1"/>
    <col min="15" max="15" width="11.421875" style="2" customWidth="1"/>
  </cols>
  <sheetData>
    <row r="2" spans="2:11" ht="29.25" customHeight="1">
      <c r="B2" s="89" t="s">
        <v>40</v>
      </c>
      <c r="C2" s="89"/>
      <c r="D2" s="89"/>
      <c r="E2" s="89"/>
      <c r="F2" s="89"/>
      <c r="G2" s="89"/>
      <c r="H2" s="89"/>
      <c r="I2" s="89"/>
      <c r="J2" s="89"/>
      <c r="K2" s="89"/>
    </row>
    <row r="3" ht="13.5" thickBot="1"/>
    <row r="4" spans="2:15" s="38" customFormat="1" ht="21.75" customHeight="1">
      <c r="B4" s="34" t="s">
        <v>0</v>
      </c>
      <c r="C4" s="35" t="s">
        <v>1</v>
      </c>
      <c r="D4" s="35" t="s">
        <v>2</v>
      </c>
      <c r="E4" s="35" t="s">
        <v>66</v>
      </c>
      <c r="F4" s="35" t="s">
        <v>67</v>
      </c>
      <c r="G4" s="35" t="s">
        <v>68</v>
      </c>
      <c r="H4" s="35" t="s">
        <v>3</v>
      </c>
      <c r="I4" s="35" t="s">
        <v>4</v>
      </c>
      <c r="J4" s="35" t="s">
        <v>25</v>
      </c>
      <c r="K4" s="36" t="s">
        <v>29</v>
      </c>
      <c r="L4" s="37"/>
      <c r="M4" s="37"/>
      <c r="N4" s="37"/>
      <c r="O4" s="37"/>
    </row>
    <row r="5" spans="1:15" ht="12.75">
      <c r="A5">
        <v>1</v>
      </c>
      <c r="B5" s="48">
        <v>1</v>
      </c>
      <c r="C5" s="39" t="s">
        <v>42</v>
      </c>
      <c r="D5" s="39" t="s">
        <v>43</v>
      </c>
      <c r="E5" s="39">
        <v>12450</v>
      </c>
      <c r="F5" s="39" t="s">
        <v>75</v>
      </c>
      <c r="G5" s="39"/>
      <c r="H5" s="44">
        <v>1983</v>
      </c>
      <c r="I5" s="42" t="str">
        <f>IF(B5="","",IF(H5&lt;Categorie!$B$4,"VE4",VLOOKUP(H5,cat,2,TRUE)))</f>
        <v>SE</v>
      </c>
      <c r="J5" s="44" t="s">
        <v>44</v>
      </c>
      <c r="K5" s="45">
        <v>1</v>
      </c>
      <c r="L5" s="2" t="str">
        <f>IF(B5="","",UPPER(C5))</f>
        <v>FOUBERT</v>
      </c>
      <c r="M5" s="2" t="str">
        <f>IF(B5="","",PROPER(D5))</f>
        <v>Vincent</v>
      </c>
      <c r="N5" s="2" t="str">
        <f>IF(B5="","",L5&amp;" "&amp;M5)</f>
        <v>FOUBERT Vincent</v>
      </c>
      <c r="O5" s="2" t="str">
        <f>IF(B5="","",UPPER(J5))</f>
        <v>M</v>
      </c>
    </row>
    <row r="6" spans="1:15" ht="12.75">
      <c r="A6">
        <f>A5+1</f>
        <v>2</v>
      </c>
      <c r="B6" s="48">
        <v>2</v>
      </c>
      <c r="C6" s="39" t="s">
        <v>45</v>
      </c>
      <c r="D6" s="39" t="s">
        <v>46</v>
      </c>
      <c r="E6" s="39">
        <v>12000</v>
      </c>
      <c r="F6" s="39" t="s">
        <v>76</v>
      </c>
      <c r="G6" s="39" t="s">
        <v>77</v>
      </c>
      <c r="H6" s="44">
        <v>1957</v>
      </c>
      <c r="I6" s="42" t="str">
        <f>IF(B6="","",IF(H6&lt;Categorie!$B$4,"VE4",VLOOKUP(H6,cat,2,TRUE)))</f>
        <v>V2</v>
      </c>
      <c r="J6" s="44" t="s">
        <v>44</v>
      </c>
      <c r="K6" s="45">
        <v>1</v>
      </c>
      <c r="L6" s="2" t="str">
        <f aca="true" t="shared" si="0" ref="L6:L69">IF(B6="","",UPPER(C6))</f>
        <v>FERAL</v>
      </c>
      <c r="M6" s="2" t="str">
        <f aca="true" t="shared" si="1" ref="M6:M69">IF(B6="","",PROPER(D6))</f>
        <v>Daniel</v>
      </c>
      <c r="N6" s="2" t="str">
        <f aca="true" t="shared" si="2" ref="N6:N69">IF(B6="","",L6&amp;" "&amp;M6)</f>
        <v>FERAL Daniel</v>
      </c>
      <c r="O6" s="2" t="str">
        <f aca="true" t="shared" si="3" ref="O6:O69">IF(B6="","",UPPER(J6))</f>
        <v>M</v>
      </c>
    </row>
    <row r="7" spans="1:15" ht="12.75">
      <c r="A7">
        <f aca="true" t="shared" si="4" ref="A7:A51">A6+1</f>
        <v>3</v>
      </c>
      <c r="B7" s="48">
        <v>3</v>
      </c>
      <c r="C7" s="39" t="s">
        <v>47</v>
      </c>
      <c r="D7" s="39" t="s">
        <v>48</v>
      </c>
      <c r="E7" s="39">
        <v>12450</v>
      </c>
      <c r="F7" s="39" t="s">
        <v>78</v>
      </c>
      <c r="G7" s="39"/>
      <c r="H7" s="44">
        <v>1978</v>
      </c>
      <c r="I7" s="42" t="str">
        <f>IF(B7="","",IF(H7&lt;Categorie!$B$4,"VE4",VLOOKUP(H7,cat,2,TRUE)))</f>
        <v>SE</v>
      </c>
      <c r="J7" s="44" t="s">
        <v>44</v>
      </c>
      <c r="K7" s="45">
        <v>1</v>
      </c>
      <c r="L7" s="2" t="str">
        <f t="shared" si="0"/>
        <v>ALEXANDRE</v>
      </c>
      <c r="M7" s="2" t="str">
        <f t="shared" si="1"/>
        <v>Guillaume</v>
      </c>
      <c r="N7" s="2" t="str">
        <f t="shared" si="2"/>
        <v>ALEXANDRE Guillaume</v>
      </c>
      <c r="O7" s="2" t="str">
        <f t="shared" si="3"/>
        <v>M</v>
      </c>
    </row>
    <row r="8" spans="1:15" ht="12.75">
      <c r="A8">
        <f t="shared" si="4"/>
        <v>4</v>
      </c>
      <c r="B8" s="48">
        <v>4</v>
      </c>
      <c r="C8" s="39" t="s">
        <v>49</v>
      </c>
      <c r="D8" s="39" t="s">
        <v>50</v>
      </c>
      <c r="E8" s="39">
        <v>12850</v>
      </c>
      <c r="F8" s="39" t="s">
        <v>79</v>
      </c>
      <c r="G8" s="39"/>
      <c r="H8" s="44">
        <v>1965</v>
      </c>
      <c r="I8" s="42" t="str">
        <f>IF(B8="","",IF(H8&lt;Categorie!$B$4,"VE4",VLOOKUP(H8,cat,2,TRUE)))</f>
        <v>V1</v>
      </c>
      <c r="J8" s="44" t="s">
        <v>44</v>
      </c>
      <c r="K8" s="45">
        <v>1</v>
      </c>
      <c r="L8" s="2" t="str">
        <f t="shared" si="0"/>
        <v>GUITARD</v>
      </c>
      <c r="M8" s="2" t="str">
        <f t="shared" si="1"/>
        <v>Patrice</v>
      </c>
      <c r="N8" s="2" t="str">
        <f t="shared" si="2"/>
        <v>GUITARD Patrice</v>
      </c>
      <c r="O8" s="2" t="str">
        <f t="shared" si="3"/>
        <v>M</v>
      </c>
    </row>
    <row r="9" spans="1:15" ht="12.75">
      <c r="A9">
        <f t="shared" si="4"/>
        <v>5</v>
      </c>
      <c r="B9" s="48">
        <v>5</v>
      </c>
      <c r="C9" s="39" t="s">
        <v>51</v>
      </c>
      <c r="D9" s="39" t="s">
        <v>52</v>
      </c>
      <c r="E9" s="39">
        <v>12450</v>
      </c>
      <c r="F9" s="39" t="s">
        <v>80</v>
      </c>
      <c r="G9" s="39" t="s">
        <v>77</v>
      </c>
      <c r="H9" s="44">
        <v>1972</v>
      </c>
      <c r="I9" s="42" t="str">
        <f>IF(B9="","",IF(H9&lt;Categorie!$B$4,"VE4",VLOOKUP(H9,cat,2,TRUE)))</f>
        <v>SE</v>
      </c>
      <c r="J9" s="44" t="s">
        <v>44</v>
      </c>
      <c r="K9" s="45">
        <v>1</v>
      </c>
      <c r="L9" s="2" t="str">
        <f t="shared" si="0"/>
        <v>SABATIER</v>
      </c>
      <c r="M9" s="2" t="str">
        <f t="shared" si="1"/>
        <v>Frederic</v>
      </c>
      <c r="N9" s="2" t="str">
        <f t="shared" si="2"/>
        <v>SABATIER Frederic</v>
      </c>
      <c r="O9" s="2" t="str">
        <f t="shared" si="3"/>
        <v>M</v>
      </c>
    </row>
    <row r="10" spans="1:15" ht="12.75">
      <c r="A10">
        <f t="shared" si="4"/>
        <v>6</v>
      </c>
      <c r="B10" s="48">
        <v>6</v>
      </c>
      <c r="C10" s="39" t="s">
        <v>53</v>
      </c>
      <c r="D10" s="39" t="s">
        <v>54</v>
      </c>
      <c r="E10" s="39">
        <v>12320</v>
      </c>
      <c r="F10" s="39" t="s">
        <v>81</v>
      </c>
      <c r="G10" s="39" t="s">
        <v>77</v>
      </c>
      <c r="H10" s="44">
        <v>1972</v>
      </c>
      <c r="I10" s="42" t="str">
        <f>IF(B10="","",IF(H10&lt;Categorie!$B$4,"VE4",VLOOKUP(H10,cat,2,TRUE)))</f>
        <v>SE</v>
      </c>
      <c r="J10" s="44" t="s">
        <v>44</v>
      </c>
      <c r="K10" s="45">
        <v>1</v>
      </c>
      <c r="L10" s="2" t="str">
        <f t="shared" si="0"/>
        <v>MARRAGOU</v>
      </c>
      <c r="M10" s="2" t="str">
        <f t="shared" si="1"/>
        <v>David</v>
      </c>
      <c r="N10" s="2" t="str">
        <f t="shared" si="2"/>
        <v>MARRAGOU David</v>
      </c>
      <c r="O10" s="2" t="str">
        <f t="shared" si="3"/>
        <v>M</v>
      </c>
    </row>
    <row r="11" spans="1:15" ht="12.75">
      <c r="A11">
        <f t="shared" si="4"/>
        <v>7</v>
      </c>
      <c r="B11" s="48">
        <v>7</v>
      </c>
      <c r="C11" s="39" t="s">
        <v>55</v>
      </c>
      <c r="D11" s="39" t="s">
        <v>47</v>
      </c>
      <c r="E11" s="39">
        <v>12210</v>
      </c>
      <c r="F11" s="39" t="s">
        <v>82</v>
      </c>
      <c r="G11" s="39" t="s">
        <v>77</v>
      </c>
      <c r="H11" s="44">
        <v>1975</v>
      </c>
      <c r="I11" s="42" t="str">
        <f>IF(B11="","",IF(H11&lt;Categorie!$B$4,"VE4",VLOOKUP(H11,cat,2,TRUE)))</f>
        <v>SE</v>
      </c>
      <c r="J11" s="44" t="s">
        <v>44</v>
      </c>
      <c r="K11" s="45">
        <v>1</v>
      </c>
      <c r="L11" s="2" t="str">
        <f t="shared" si="0"/>
        <v>BOURRIER</v>
      </c>
      <c r="M11" s="2" t="str">
        <f t="shared" si="1"/>
        <v>Alexandre</v>
      </c>
      <c r="N11" s="2" t="str">
        <f t="shared" si="2"/>
        <v>BOURRIER Alexandre</v>
      </c>
      <c r="O11" s="2" t="str">
        <f t="shared" si="3"/>
        <v>M</v>
      </c>
    </row>
    <row r="12" spans="1:15" ht="12.75">
      <c r="A12">
        <f t="shared" si="4"/>
        <v>8</v>
      </c>
      <c r="B12" s="48">
        <v>8</v>
      </c>
      <c r="C12" s="39" t="s">
        <v>62</v>
      </c>
      <c r="D12" s="39" t="s">
        <v>63</v>
      </c>
      <c r="E12" s="39">
        <v>16120</v>
      </c>
      <c r="F12" s="39" t="s">
        <v>83</v>
      </c>
      <c r="G12" s="39" t="s">
        <v>84</v>
      </c>
      <c r="H12" s="44">
        <v>1969</v>
      </c>
      <c r="I12" s="42" t="str">
        <f>IF(B12="","",IF(H12&lt;Categorie!$B$4,"VE4",VLOOKUP(H12,cat,2,TRUE)))</f>
        <v>V1</v>
      </c>
      <c r="J12" s="44" t="s">
        <v>64</v>
      </c>
      <c r="K12" s="45">
        <v>1</v>
      </c>
      <c r="L12" s="2" t="str">
        <f t="shared" si="0"/>
        <v>DUMONT</v>
      </c>
      <c r="M12" s="2" t="str">
        <f t="shared" si="1"/>
        <v>Sandrine</v>
      </c>
      <c r="N12" s="2" t="str">
        <f t="shared" si="2"/>
        <v>DUMONT Sandrine</v>
      </c>
      <c r="O12" s="2" t="str">
        <f t="shared" si="3"/>
        <v>F</v>
      </c>
    </row>
    <row r="13" spans="1:15" ht="12.75">
      <c r="A13">
        <f t="shared" si="4"/>
        <v>9</v>
      </c>
      <c r="B13" s="48">
        <v>9</v>
      </c>
      <c r="C13" s="39" t="s">
        <v>62</v>
      </c>
      <c r="D13" s="39" t="s">
        <v>65</v>
      </c>
      <c r="E13" s="39">
        <v>16120</v>
      </c>
      <c r="F13" s="39" t="s">
        <v>83</v>
      </c>
      <c r="G13" s="39" t="s">
        <v>84</v>
      </c>
      <c r="H13" s="44">
        <v>1966</v>
      </c>
      <c r="I13" s="42" t="str">
        <f>IF(B13="","",IF(H13&lt;Categorie!$B$4,"VE4",VLOOKUP(H13,cat,2,TRUE)))</f>
        <v>V1</v>
      </c>
      <c r="J13" s="44" t="s">
        <v>44</v>
      </c>
      <c r="K13" s="45">
        <v>1</v>
      </c>
      <c r="L13" s="2" t="str">
        <f t="shared" si="0"/>
        <v>DUMONT</v>
      </c>
      <c r="M13" s="2" t="str">
        <f t="shared" si="1"/>
        <v>Jean-Philippe</v>
      </c>
      <c r="N13" s="2" t="str">
        <f t="shared" si="2"/>
        <v>DUMONT Jean-Philippe</v>
      </c>
      <c r="O13" s="2" t="str">
        <f t="shared" si="3"/>
        <v>M</v>
      </c>
    </row>
    <row r="14" spans="1:15" ht="12.75">
      <c r="A14">
        <f t="shared" si="4"/>
        <v>10</v>
      </c>
      <c r="B14" s="48">
        <v>10</v>
      </c>
      <c r="C14" s="39" t="s">
        <v>91</v>
      </c>
      <c r="D14" s="39" t="s">
        <v>92</v>
      </c>
      <c r="E14" s="39">
        <v>48150</v>
      </c>
      <c r="F14" s="39" t="s">
        <v>93</v>
      </c>
      <c r="G14" s="39" t="s">
        <v>94</v>
      </c>
      <c r="H14" s="44">
        <v>1989</v>
      </c>
      <c r="I14" s="42" t="str">
        <f>IF(B14="","",IF(H14&lt;Categorie!$B$4,"VE4",VLOOKUP(H14,cat,2,TRUE)))</f>
        <v>ES</v>
      </c>
      <c r="J14" s="44" t="s">
        <v>44</v>
      </c>
      <c r="K14" s="45">
        <v>1</v>
      </c>
      <c r="L14" s="2" t="str">
        <f t="shared" si="0"/>
        <v>DUBOCAGE</v>
      </c>
      <c r="M14" s="2" t="str">
        <f t="shared" si="1"/>
        <v>Simon</v>
      </c>
      <c r="N14" s="2" t="str">
        <f t="shared" si="2"/>
        <v>DUBOCAGE Simon</v>
      </c>
      <c r="O14" s="2" t="str">
        <f t="shared" si="3"/>
        <v>M</v>
      </c>
    </row>
    <row r="15" spans="1:15" ht="12.75">
      <c r="A15">
        <f t="shared" si="4"/>
        <v>11</v>
      </c>
      <c r="B15" s="48">
        <v>11</v>
      </c>
      <c r="C15" s="39" t="s">
        <v>95</v>
      </c>
      <c r="D15" s="39" t="s">
        <v>96</v>
      </c>
      <c r="E15" s="39">
        <v>12200</v>
      </c>
      <c r="F15" s="39" t="s">
        <v>97</v>
      </c>
      <c r="G15" s="39"/>
      <c r="H15" s="44">
        <v>1950</v>
      </c>
      <c r="I15" s="42" t="str">
        <f>IF(B15="","",IF(H15&lt;Categorie!$B$4,"VE4",VLOOKUP(H15,cat,2,TRUE)))</f>
        <v>V3</v>
      </c>
      <c r="J15" s="44" t="s">
        <v>44</v>
      </c>
      <c r="K15" s="45">
        <v>1</v>
      </c>
      <c r="L15" s="2" t="str">
        <f t="shared" si="0"/>
        <v>MALBOSC</v>
      </c>
      <c r="M15" s="2" t="str">
        <f t="shared" si="1"/>
        <v>Claude</v>
      </c>
      <c r="N15" s="2" t="str">
        <f t="shared" si="2"/>
        <v>MALBOSC Claude</v>
      </c>
      <c r="O15" s="2" t="str">
        <f t="shared" si="3"/>
        <v>M</v>
      </c>
    </row>
    <row r="16" spans="1:15" ht="12.75">
      <c r="A16">
        <f t="shared" si="4"/>
        <v>12</v>
      </c>
      <c r="B16" s="48">
        <v>12</v>
      </c>
      <c r="C16" s="39" t="s">
        <v>98</v>
      </c>
      <c r="D16" s="39" t="s">
        <v>48</v>
      </c>
      <c r="E16" s="39">
        <v>81160</v>
      </c>
      <c r="F16" s="39" t="s">
        <v>99</v>
      </c>
      <c r="G16" s="39"/>
      <c r="H16" s="44">
        <v>1975</v>
      </c>
      <c r="I16" s="42" t="str">
        <f>IF(B16="","",IF(H16&lt;Categorie!$B$4,"VE4",VLOOKUP(H16,cat,2,TRUE)))</f>
        <v>SE</v>
      </c>
      <c r="J16" s="44" t="s">
        <v>44</v>
      </c>
      <c r="K16" s="45">
        <v>1</v>
      </c>
      <c r="L16" s="2" t="str">
        <f t="shared" si="0"/>
        <v>BONNAFIS</v>
      </c>
      <c r="M16" s="2" t="str">
        <f t="shared" si="1"/>
        <v>Guillaume</v>
      </c>
      <c r="N16" s="2" t="str">
        <f t="shared" si="2"/>
        <v>BONNAFIS Guillaume</v>
      </c>
      <c r="O16" s="2" t="str">
        <f t="shared" si="3"/>
        <v>M</v>
      </c>
    </row>
    <row r="17" spans="1:15" ht="12.75">
      <c r="A17">
        <f t="shared" si="4"/>
        <v>13</v>
      </c>
      <c r="B17" s="48">
        <v>13</v>
      </c>
      <c r="C17" s="39" t="s">
        <v>100</v>
      </c>
      <c r="D17" s="39" t="s">
        <v>101</v>
      </c>
      <c r="E17" s="39">
        <v>12850</v>
      </c>
      <c r="F17" s="39" t="s">
        <v>102</v>
      </c>
      <c r="G17" s="39"/>
      <c r="H17" s="44">
        <v>1958</v>
      </c>
      <c r="I17" s="42" t="str">
        <f>IF(B17="","",IF(H17&lt;Categorie!$B$4,"VE4",VLOOKUP(H17,cat,2,TRUE)))</f>
        <v>V2</v>
      </c>
      <c r="J17" s="44" t="s">
        <v>44</v>
      </c>
      <c r="K17" s="45">
        <v>1</v>
      </c>
      <c r="L17" s="2" t="str">
        <f t="shared" si="0"/>
        <v>MAZUC</v>
      </c>
      <c r="M17" s="2" t="str">
        <f t="shared" si="1"/>
        <v>Christian</v>
      </c>
      <c r="N17" s="2" t="str">
        <f t="shared" si="2"/>
        <v>MAZUC Christian</v>
      </c>
      <c r="O17" s="2" t="str">
        <f t="shared" si="3"/>
        <v>M</v>
      </c>
    </row>
    <row r="18" spans="1:15" ht="12.75">
      <c r="A18">
        <f t="shared" si="4"/>
        <v>14</v>
      </c>
      <c r="B18" s="48">
        <v>14</v>
      </c>
      <c r="C18" s="39" t="s">
        <v>103</v>
      </c>
      <c r="D18" s="39" t="s">
        <v>104</v>
      </c>
      <c r="E18" s="39">
        <v>12000</v>
      </c>
      <c r="F18" s="39" t="s">
        <v>76</v>
      </c>
      <c r="G18" s="39" t="s">
        <v>105</v>
      </c>
      <c r="H18" s="44">
        <v>1977</v>
      </c>
      <c r="I18" s="42" t="str">
        <f>IF(B18="","",IF(H18&lt;Categorie!$B$4,"VE4",VLOOKUP(H18,cat,2,TRUE)))</f>
        <v>SE</v>
      </c>
      <c r="J18" s="44" t="s">
        <v>44</v>
      </c>
      <c r="K18" s="45">
        <v>1</v>
      </c>
      <c r="L18" s="2" t="str">
        <f t="shared" si="0"/>
        <v>CHASSAGNE</v>
      </c>
      <c r="M18" s="2" t="str">
        <f t="shared" si="1"/>
        <v>Julien</v>
      </c>
      <c r="N18" s="2" t="str">
        <f t="shared" si="2"/>
        <v>CHASSAGNE Julien</v>
      </c>
      <c r="O18" s="2" t="str">
        <f t="shared" si="3"/>
        <v>M</v>
      </c>
    </row>
    <row r="19" spans="1:15" ht="12.75">
      <c r="A19">
        <f t="shared" si="4"/>
        <v>15</v>
      </c>
      <c r="B19" s="48">
        <v>15</v>
      </c>
      <c r="C19" s="39" t="s">
        <v>106</v>
      </c>
      <c r="D19" s="39" t="s">
        <v>107</v>
      </c>
      <c r="E19" s="39">
        <v>12500</v>
      </c>
      <c r="F19" s="39" t="s">
        <v>108</v>
      </c>
      <c r="G19" s="39" t="s">
        <v>109</v>
      </c>
      <c r="H19" s="44">
        <v>1970</v>
      </c>
      <c r="I19" s="42" t="str">
        <f>IF(B19="","",IF(H19&lt;Categorie!$B$4,"VE4",VLOOKUP(H19,cat,2,TRUE)))</f>
        <v>V1</v>
      </c>
      <c r="J19" s="44" t="s">
        <v>44</v>
      </c>
      <c r="K19" s="45">
        <v>1</v>
      </c>
      <c r="L19" s="2" t="str">
        <f t="shared" si="0"/>
        <v>VIEILLESCAZES</v>
      </c>
      <c r="M19" s="2" t="str">
        <f t="shared" si="1"/>
        <v>Eric</v>
      </c>
      <c r="N19" s="2" t="str">
        <f t="shared" si="2"/>
        <v>VIEILLESCAZES Eric</v>
      </c>
      <c r="O19" s="2" t="str">
        <f t="shared" si="3"/>
        <v>M</v>
      </c>
    </row>
    <row r="20" spans="1:15" ht="12.75">
      <c r="A20">
        <f t="shared" si="4"/>
        <v>16</v>
      </c>
      <c r="B20" s="48">
        <v>16</v>
      </c>
      <c r="C20" s="39" t="s">
        <v>117</v>
      </c>
      <c r="D20" s="39" t="s">
        <v>118</v>
      </c>
      <c r="E20" s="39">
        <v>12000</v>
      </c>
      <c r="F20" s="39" t="s">
        <v>76</v>
      </c>
      <c r="G20" s="39"/>
      <c r="H20" s="44">
        <v>1967</v>
      </c>
      <c r="I20" s="42" t="str">
        <f>IF(B20="","",IF(H20&lt;Categorie!$B$4,"VE4",VLOOKUP(H20,cat,2,TRUE)))</f>
        <v>V1</v>
      </c>
      <c r="J20" s="44" t="s">
        <v>44</v>
      </c>
      <c r="K20" s="45">
        <v>1</v>
      </c>
      <c r="L20" s="2" t="str">
        <f t="shared" si="0"/>
        <v>POUJADE</v>
      </c>
      <c r="M20" s="2" t="str">
        <f t="shared" si="1"/>
        <v>Philippe</v>
      </c>
      <c r="N20" s="2" t="str">
        <f t="shared" si="2"/>
        <v>POUJADE Philippe</v>
      </c>
      <c r="O20" s="2" t="str">
        <f t="shared" si="3"/>
        <v>M</v>
      </c>
    </row>
    <row r="21" spans="1:15" ht="12.75">
      <c r="A21">
        <f t="shared" si="4"/>
        <v>17</v>
      </c>
      <c r="B21" s="48">
        <v>17</v>
      </c>
      <c r="C21" s="39" t="s">
        <v>119</v>
      </c>
      <c r="D21" s="39" t="s">
        <v>120</v>
      </c>
      <c r="E21" s="39">
        <v>12000</v>
      </c>
      <c r="F21" s="39" t="s">
        <v>76</v>
      </c>
      <c r="G21" s="39"/>
      <c r="H21" s="44">
        <v>1971</v>
      </c>
      <c r="I21" s="42" t="str">
        <f>IF(B21="","",IF(H21&lt;Categorie!$B$4,"VE4",VLOOKUP(H21,cat,2,TRUE)))</f>
        <v>V1</v>
      </c>
      <c r="J21" s="44" t="s">
        <v>44</v>
      </c>
      <c r="K21" s="45">
        <v>1</v>
      </c>
      <c r="L21" s="2" t="str">
        <f t="shared" si="0"/>
        <v>COUDERC</v>
      </c>
      <c r="M21" s="2" t="str">
        <f t="shared" si="1"/>
        <v>Cyril</v>
      </c>
      <c r="N21" s="2" t="str">
        <f t="shared" si="2"/>
        <v>COUDERC Cyril</v>
      </c>
      <c r="O21" s="2" t="str">
        <f t="shared" si="3"/>
        <v>M</v>
      </c>
    </row>
    <row r="22" spans="1:15" ht="12.75">
      <c r="A22">
        <f t="shared" si="4"/>
        <v>18</v>
      </c>
      <c r="B22" s="48">
        <v>18</v>
      </c>
      <c r="C22" s="39" t="s">
        <v>121</v>
      </c>
      <c r="D22" s="39" t="s">
        <v>122</v>
      </c>
      <c r="E22" s="39">
        <v>12000</v>
      </c>
      <c r="F22" s="39" t="s">
        <v>76</v>
      </c>
      <c r="G22" s="39"/>
      <c r="H22" s="44">
        <v>1959</v>
      </c>
      <c r="I22" s="42" t="str">
        <f>IF(B22="","",IF(H22&lt;Categorie!$B$4,"VE4",VLOOKUP(H22,cat,2,TRUE)))</f>
        <v>V2</v>
      </c>
      <c r="J22" s="44" t="s">
        <v>44</v>
      </c>
      <c r="K22" s="45">
        <v>1</v>
      </c>
      <c r="L22" s="2" t="str">
        <f t="shared" si="0"/>
        <v>COMBETTES</v>
      </c>
      <c r="M22" s="2" t="str">
        <f t="shared" si="1"/>
        <v>Didier</v>
      </c>
      <c r="N22" s="2" t="str">
        <f t="shared" si="2"/>
        <v>COMBETTES Didier</v>
      </c>
      <c r="O22" s="2" t="str">
        <f t="shared" si="3"/>
        <v>M</v>
      </c>
    </row>
    <row r="23" spans="1:15" ht="12.75">
      <c r="A23">
        <f t="shared" si="4"/>
        <v>19</v>
      </c>
      <c r="B23" s="48">
        <v>19</v>
      </c>
      <c r="C23" s="39" t="s">
        <v>123</v>
      </c>
      <c r="D23" s="39" t="s">
        <v>124</v>
      </c>
      <c r="E23" s="39">
        <v>12200</v>
      </c>
      <c r="F23" s="39" t="s">
        <v>125</v>
      </c>
      <c r="G23" s="39"/>
      <c r="H23" s="44">
        <v>1965</v>
      </c>
      <c r="I23" s="42" t="str">
        <f>IF(B23="","",IF(H23&lt;Categorie!$B$4,"VE4",VLOOKUP(H23,cat,2,TRUE)))</f>
        <v>V1</v>
      </c>
      <c r="J23" s="44" t="s">
        <v>44</v>
      </c>
      <c r="K23" s="45">
        <v>1</v>
      </c>
      <c r="L23" s="2" t="str">
        <f t="shared" si="0"/>
        <v>TARDIEU</v>
      </c>
      <c r="M23" s="2" t="str">
        <f t="shared" si="1"/>
        <v>Joel</v>
      </c>
      <c r="N23" s="2" t="str">
        <f t="shared" si="2"/>
        <v>TARDIEU Joel</v>
      </c>
      <c r="O23" s="2" t="str">
        <f t="shared" si="3"/>
        <v>M</v>
      </c>
    </row>
    <row r="24" spans="1:15" ht="12.75">
      <c r="A24">
        <f t="shared" si="4"/>
        <v>20</v>
      </c>
      <c r="B24" s="48">
        <v>20</v>
      </c>
      <c r="C24" s="39" t="s">
        <v>126</v>
      </c>
      <c r="D24" s="39" t="s">
        <v>127</v>
      </c>
      <c r="E24" s="39">
        <v>12740</v>
      </c>
      <c r="F24" s="39" t="s">
        <v>128</v>
      </c>
      <c r="G24" s="39"/>
      <c r="H24" s="44">
        <v>1949</v>
      </c>
      <c r="I24" s="42" t="str">
        <f>IF(B24="","",IF(H24&lt;Categorie!$B$4,"VE4",VLOOKUP(H24,cat,2,TRUE)))</f>
        <v>V3</v>
      </c>
      <c r="J24" s="44" t="s">
        <v>44</v>
      </c>
      <c r="K24" s="45">
        <v>1</v>
      </c>
      <c r="L24" s="2" t="str">
        <f t="shared" si="0"/>
        <v>FRANC</v>
      </c>
      <c r="M24" s="2" t="str">
        <f t="shared" si="1"/>
        <v>Michel</v>
      </c>
      <c r="N24" s="2" t="str">
        <f t="shared" si="2"/>
        <v>FRANC Michel</v>
      </c>
      <c r="O24" s="2" t="str">
        <f t="shared" si="3"/>
        <v>M</v>
      </c>
    </row>
    <row r="25" spans="1:15" ht="12.75">
      <c r="A25">
        <f t="shared" si="4"/>
        <v>21</v>
      </c>
      <c r="B25" s="48">
        <v>21</v>
      </c>
      <c r="C25" s="39" t="s">
        <v>132</v>
      </c>
      <c r="D25" s="39" t="s">
        <v>133</v>
      </c>
      <c r="E25" s="39">
        <v>12100</v>
      </c>
      <c r="F25" s="39" t="s">
        <v>134</v>
      </c>
      <c r="G25" s="39" t="s">
        <v>135</v>
      </c>
      <c r="H25" s="44">
        <v>1953</v>
      </c>
      <c r="I25" s="42" t="str">
        <f>IF(B25="","",IF(H25&lt;Categorie!$B$4,"VE4",VLOOKUP(H25,cat,2,TRUE)))</f>
        <v>V2</v>
      </c>
      <c r="J25" s="44" t="s">
        <v>44</v>
      </c>
      <c r="K25" s="45">
        <v>1</v>
      </c>
      <c r="L25" s="2" t="str">
        <f t="shared" si="0"/>
        <v>GURDAK</v>
      </c>
      <c r="M25" s="2" t="str">
        <f t="shared" si="1"/>
        <v>Jacques</v>
      </c>
      <c r="N25" s="2" t="str">
        <f t="shared" si="2"/>
        <v>GURDAK Jacques</v>
      </c>
      <c r="O25" s="2" t="str">
        <f t="shared" si="3"/>
        <v>M</v>
      </c>
    </row>
    <row r="26" spans="1:15" ht="12.75">
      <c r="A26">
        <f t="shared" si="4"/>
        <v>22</v>
      </c>
      <c r="B26" s="48">
        <v>22</v>
      </c>
      <c r="C26" s="39" t="s">
        <v>136</v>
      </c>
      <c r="D26" s="39" t="s">
        <v>137</v>
      </c>
      <c r="E26" s="39">
        <v>12740</v>
      </c>
      <c r="F26" s="39" t="s">
        <v>128</v>
      </c>
      <c r="G26" s="39" t="s">
        <v>131</v>
      </c>
      <c r="H26" s="44">
        <v>1976</v>
      </c>
      <c r="I26" s="42" t="str">
        <f>IF(B26="","",IF(H26&lt;Categorie!$B$4,"VE4",VLOOKUP(H26,cat,2,TRUE)))</f>
        <v>SE</v>
      </c>
      <c r="J26" s="44" t="s">
        <v>44</v>
      </c>
      <c r="K26" s="45">
        <v>1</v>
      </c>
      <c r="L26" s="2" t="str">
        <f t="shared" si="0"/>
        <v>MAUBERT</v>
      </c>
      <c r="M26" s="2" t="str">
        <f t="shared" si="1"/>
        <v>Lionel</v>
      </c>
      <c r="N26" s="2" t="str">
        <f t="shared" si="2"/>
        <v>MAUBERT Lionel</v>
      </c>
      <c r="O26" s="2" t="str">
        <f t="shared" si="3"/>
        <v>M</v>
      </c>
    </row>
    <row r="27" spans="1:15" ht="12.75">
      <c r="A27">
        <f t="shared" si="4"/>
        <v>23</v>
      </c>
      <c r="B27" s="48">
        <v>24</v>
      </c>
      <c r="C27" s="39" t="s">
        <v>138</v>
      </c>
      <c r="D27" s="39" t="s">
        <v>104</v>
      </c>
      <c r="E27" s="39">
        <v>12850</v>
      </c>
      <c r="F27" s="39" t="s">
        <v>102</v>
      </c>
      <c r="G27" s="39"/>
      <c r="H27" s="44">
        <v>1981</v>
      </c>
      <c r="I27" s="42" t="str">
        <f>IF(B27="","",IF(H27&lt;Categorie!$B$4,"VE4",VLOOKUP(H27,cat,2,TRUE)))</f>
        <v>SE</v>
      </c>
      <c r="J27" s="44" t="s">
        <v>44</v>
      </c>
      <c r="K27" s="45">
        <v>1</v>
      </c>
      <c r="L27" s="2" t="str">
        <f t="shared" si="0"/>
        <v>CZAPLA</v>
      </c>
      <c r="M27" s="2" t="str">
        <f t="shared" si="1"/>
        <v>Julien</v>
      </c>
      <c r="N27" s="2" t="str">
        <f t="shared" si="2"/>
        <v>CZAPLA Julien</v>
      </c>
      <c r="O27" s="2" t="str">
        <f t="shared" si="3"/>
        <v>M</v>
      </c>
    </row>
    <row r="28" spans="1:15" ht="12.75">
      <c r="A28">
        <f t="shared" si="4"/>
        <v>24</v>
      </c>
      <c r="B28" s="48">
        <v>25</v>
      </c>
      <c r="C28" s="39" t="s">
        <v>56</v>
      </c>
      <c r="D28" s="39" t="s">
        <v>139</v>
      </c>
      <c r="E28" s="39">
        <v>12450</v>
      </c>
      <c r="F28" s="39" t="s">
        <v>80</v>
      </c>
      <c r="G28" s="39" t="s">
        <v>140</v>
      </c>
      <c r="H28" s="44">
        <v>1972</v>
      </c>
      <c r="I28" s="42" t="str">
        <f>IF(B28="","",IF(H28&lt;Categorie!$B$4,"VE4",VLOOKUP(H28,cat,2,TRUE)))</f>
        <v>SE</v>
      </c>
      <c r="J28" s="44" t="s">
        <v>44</v>
      </c>
      <c r="K28" s="45">
        <v>1</v>
      </c>
      <c r="L28" s="2" t="str">
        <f t="shared" si="0"/>
        <v>FAGES</v>
      </c>
      <c r="M28" s="2" t="str">
        <f t="shared" si="1"/>
        <v>Carol</v>
      </c>
      <c r="N28" s="2" t="str">
        <f t="shared" si="2"/>
        <v>FAGES Carol</v>
      </c>
      <c r="O28" s="2" t="str">
        <f t="shared" si="3"/>
        <v>M</v>
      </c>
    </row>
    <row r="29" spans="1:15" ht="12.75">
      <c r="A29">
        <f t="shared" si="4"/>
        <v>25</v>
      </c>
      <c r="B29" s="48">
        <v>26</v>
      </c>
      <c r="C29" s="39" t="s">
        <v>141</v>
      </c>
      <c r="D29" s="39" t="s">
        <v>137</v>
      </c>
      <c r="E29" s="39">
        <v>12160</v>
      </c>
      <c r="F29" s="39" t="s">
        <v>142</v>
      </c>
      <c r="G29" s="39" t="s">
        <v>143</v>
      </c>
      <c r="H29" s="44">
        <v>1976</v>
      </c>
      <c r="I29" s="42" t="str">
        <f>IF(B29="","",IF(H29&lt;Categorie!$B$4,"VE4",VLOOKUP(H29,cat,2,TRUE)))</f>
        <v>SE</v>
      </c>
      <c r="J29" s="44" t="s">
        <v>44</v>
      </c>
      <c r="K29" s="45">
        <v>1</v>
      </c>
      <c r="L29" s="2" t="str">
        <f t="shared" si="0"/>
        <v>DELERIS</v>
      </c>
      <c r="M29" s="2" t="str">
        <f t="shared" si="1"/>
        <v>Lionel</v>
      </c>
      <c r="N29" s="2" t="str">
        <f t="shared" si="2"/>
        <v>DELERIS Lionel</v>
      </c>
      <c r="O29" s="2" t="str">
        <f t="shared" si="3"/>
        <v>M</v>
      </c>
    </row>
    <row r="30" spans="1:15" ht="12.75">
      <c r="A30">
        <f t="shared" si="4"/>
        <v>26</v>
      </c>
      <c r="B30" s="48">
        <v>27</v>
      </c>
      <c r="C30" s="39" t="s">
        <v>150</v>
      </c>
      <c r="D30" s="39" t="s">
        <v>151</v>
      </c>
      <c r="E30" s="39">
        <v>12340</v>
      </c>
      <c r="F30" s="39" t="s">
        <v>152</v>
      </c>
      <c r="G30" s="39"/>
      <c r="H30" s="44">
        <v>1955</v>
      </c>
      <c r="I30" s="42" t="str">
        <f>IF(B30="","",IF(H30&lt;Categorie!$B$4,"VE4",VLOOKUP(H30,cat,2,TRUE)))</f>
        <v>V2</v>
      </c>
      <c r="J30" s="44" t="s">
        <v>44</v>
      </c>
      <c r="K30" s="45">
        <v>1</v>
      </c>
      <c r="L30" s="2" t="str">
        <f t="shared" si="0"/>
        <v>MARRE</v>
      </c>
      <c r="M30" s="2" t="str">
        <f t="shared" si="1"/>
        <v>Francis</v>
      </c>
      <c r="N30" s="2" t="str">
        <f t="shared" si="2"/>
        <v>MARRE Francis</v>
      </c>
      <c r="O30" s="2" t="str">
        <f t="shared" si="3"/>
        <v>M</v>
      </c>
    </row>
    <row r="31" spans="1:15" ht="12.75">
      <c r="A31">
        <f t="shared" si="4"/>
        <v>27</v>
      </c>
      <c r="B31" s="48">
        <v>28</v>
      </c>
      <c r="C31" s="39" t="s">
        <v>144</v>
      </c>
      <c r="D31" s="39" t="s">
        <v>145</v>
      </c>
      <c r="E31" s="39">
        <v>12220</v>
      </c>
      <c r="F31" s="39" t="s">
        <v>146</v>
      </c>
      <c r="G31" s="39" t="s">
        <v>147</v>
      </c>
      <c r="H31" s="44">
        <v>1977</v>
      </c>
      <c r="I31" s="42" t="str">
        <f>IF(B31="","",IF(H31&lt;Categorie!$B$4,"VE4",VLOOKUP(H31,cat,2,TRUE)))</f>
        <v>SE</v>
      </c>
      <c r="J31" s="44" t="s">
        <v>64</v>
      </c>
      <c r="K31" s="45">
        <v>1</v>
      </c>
      <c r="L31" s="2" t="str">
        <f t="shared" si="0"/>
        <v>FOUCHE</v>
      </c>
      <c r="M31" s="2" t="str">
        <f t="shared" si="1"/>
        <v>Corinne</v>
      </c>
      <c r="N31" s="2" t="str">
        <f t="shared" si="2"/>
        <v>FOUCHE Corinne</v>
      </c>
      <c r="O31" s="2" t="str">
        <f t="shared" si="3"/>
        <v>F</v>
      </c>
    </row>
    <row r="32" spans="1:15" ht="12.75">
      <c r="A32">
        <f t="shared" si="4"/>
        <v>28</v>
      </c>
      <c r="B32" s="48">
        <v>29</v>
      </c>
      <c r="C32" s="39" t="s">
        <v>148</v>
      </c>
      <c r="D32" s="39" t="s">
        <v>43</v>
      </c>
      <c r="E32" s="39">
        <v>12390</v>
      </c>
      <c r="F32" s="39" t="s">
        <v>149</v>
      </c>
      <c r="G32" s="39" t="s">
        <v>147</v>
      </c>
      <c r="H32" s="44">
        <v>1968</v>
      </c>
      <c r="I32" s="42" t="str">
        <f>IF(B32="","",IF(H32&lt;Categorie!$B$4,"VE4",VLOOKUP(H32,cat,2,TRUE)))</f>
        <v>V1</v>
      </c>
      <c r="J32" s="44" t="s">
        <v>44</v>
      </c>
      <c r="K32" s="45">
        <v>1</v>
      </c>
      <c r="L32" s="2" t="str">
        <f t="shared" si="0"/>
        <v>LABURTHE</v>
      </c>
      <c r="M32" s="2" t="str">
        <f t="shared" si="1"/>
        <v>Vincent</v>
      </c>
      <c r="N32" s="2" t="str">
        <f t="shared" si="2"/>
        <v>LABURTHE Vincent</v>
      </c>
      <c r="O32" s="2" t="str">
        <f t="shared" si="3"/>
        <v>M</v>
      </c>
    </row>
    <row r="33" spans="1:15" ht="12.75">
      <c r="A33">
        <f t="shared" si="4"/>
        <v>29</v>
      </c>
      <c r="B33" s="48">
        <v>30</v>
      </c>
      <c r="C33" s="39" t="s">
        <v>153</v>
      </c>
      <c r="D33" s="39" t="s">
        <v>165</v>
      </c>
      <c r="E33" s="39">
        <v>12390</v>
      </c>
      <c r="F33" s="39" t="s">
        <v>149</v>
      </c>
      <c r="G33" s="39" t="s">
        <v>147</v>
      </c>
      <c r="H33" s="44">
        <v>1959</v>
      </c>
      <c r="I33" s="42" t="str">
        <f>IF(B33="","",IF(H33&lt;Categorie!$B$4,"VE4",VLOOKUP(H33,cat,2,TRUE)))</f>
        <v>V2</v>
      </c>
      <c r="J33" s="44" t="s">
        <v>64</v>
      </c>
      <c r="K33" s="45">
        <v>1</v>
      </c>
      <c r="L33" s="2" t="str">
        <f t="shared" si="0"/>
        <v>GANNAC</v>
      </c>
      <c r="M33" s="2" t="str">
        <f t="shared" si="1"/>
        <v>Gisèle</v>
      </c>
      <c r="N33" s="2" t="str">
        <f t="shared" si="2"/>
        <v>GANNAC Gisèle</v>
      </c>
      <c r="O33" s="2" t="str">
        <f t="shared" si="3"/>
        <v>F</v>
      </c>
    </row>
    <row r="34" spans="1:15" ht="12.75">
      <c r="A34">
        <f t="shared" si="4"/>
        <v>30</v>
      </c>
      <c r="B34" s="48">
        <v>31</v>
      </c>
      <c r="C34" s="39" t="s">
        <v>153</v>
      </c>
      <c r="D34" s="39" t="s">
        <v>154</v>
      </c>
      <c r="E34" s="39">
        <v>12390</v>
      </c>
      <c r="F34" s="39" t="s">
        <v>149</v>
      </c>
      <c r="G34" s="39" t="s">
        <v>147</v>
      </c>
      <c r="H34" s="44">
        <v>1957</v>
      </c>
      <c r="I34" s="42" t="str">
        <f>IF(B34="","",IF(H34&lt;Categorie!$B$4,"VE4",VLOOKUP(H34,cat,2,TRUE)))</f>
        <v>V2</v>
      </c>
      <c r="J34" s="44" t="s">
        <v>44</v>
      </c>
      <c r="K34" s="45">
        <v>1</v>
      </c>
      <c r="L34" s="2" t="str">
        <f t="shared" si="0"/>
        <v>GANNAC</v>
      </c>
      <c r="M34" s="2" t="str">
        <f t="shared" si="1"/>
        <v>Bernard</v>
      </c>
      <c r="N34" s="2" t="str">
        <f t="shared" si="2"/>
        <v>GANNAC Bernard</v>
      </c>
      <c r="O34" s="2" t="str">
        <f t="shared" si="3"/>
        <v>M</v>
      </c>
    </row>
    <row r="35" spans="1:15" ht="12.75">
      <c r="A35">
        <f t="shared" si="4"/>
        <v>31</v>
      </c>
      <c r="B35" s="48">
        <v>32</v>
      </c>
      <c r="C35" s="39" t="s">
        <v>155</v>
      </c>
      <c r="D35" s="39" t="s">
        <v>156</v>
      </c>
      <c r="E35" s="39">
        <v>12140</v>
      </c>
      <c r="F35" s="39" t="s">
        <v>157</v>
      </c>
      <c r="G35" s="39" t="s">
        <v>158</v>
      </c>
      <c r="H35" s="44">
        <v>1959</v>
      </c>
      <c r="I35" s="42" t="str">
        <f>IF(B35="","",IF(H35&lt;Categorie!$B$4,"VE4",VLOOKUP(H35,cat,2,TRUE)))</f>
        <v>V2</v>
      </c>
      <c r="J35" s="44" t="s">
        <v>64</v>
      </c>
      <c r="K35" s="45">
        <v>1</v>
      </c>
      <c r="L35" s="2" t="str">
        <f t="shared" si="0"/>
        <v>VIARNES</v>
      </c>
      <c r="M35" s="2" t="str">
        <f t="shared" si="1"/>
        <v>Laurence</v>
      </c>
      <c r="N35" s="2" t="str">
        <f t="shared" si="2"/>
        <v>VIARNES Laurence</v>
      </c>
      <c r="O35" s="2" t="str">
        <f t="shared" si="3"/>
        <v>F</v>
      </c>
    </row>
    <row r="36" spans="1:15" ht="12.75">
      <c r="A36">
        <f t="shared" si="4"/>
        <v>32</v>
      </c>
      <c r="B36" s="48">
        <v>33</v>
      </c>
      <c r="C36" s="39" t="s">
        <v>164</v>
      </c>
      <c r="D36" s="39" t="s">
        <v>162</v>
      </c>
      <c r="E36" s="39">
        <v>12310</v>
      </c>
      <c r="F36" s="39" t="s">
        <v>163</v>
      </c>
      <c r="G36" s="39" t="s">
        <v>158</v>
      </c>
      <c r="H36" s="44">
        <v>1952</v>
      </c>
      <c r="I36" s="42" t="str">
        <f>IF(B36="","",IF(H36&lt;Categorie!$B$4,"VE4",VLOOKUP(H36,cat,2,TRUE)))</f>
        <v>V2</v>
      </c>
      <c r="J36" s="44" t="s">
        <v>64</v>
      </c>
      <c r="K36" s="45">
        <v>1</v>
      </c>
      <c r="L36" s="2" t="str">
        <f t="shared" si="0"/>
        <v>NOZERAND</v>
      </c>
      <c r="M36" s="2" t="str">
        <f t="shared" si="1"/>
        <v>Denise</v>
      </c>
      <c r="N36" s="2" t="str">
        <f t="shared" si="2"/>
        <v>NOZERAND Denise</v>
      </c>
      <c r="O36" s="2" t="str">
        <f t="shared" si="3"/>
        <v>F</v>
      </c>
    </row>
    <row r="37" spans="1:15" ht="12.75">
      <c r="A37">
        <f t="shared" si="4"/>
        <v>33</v>
      </c>
      <c r="B37" s="48">
        <v>34</v>
      </c>
      <c r="C37" s="39" t="s">
        <v>159</v>
      </c>
      <c r="D37" s="39" t="s">
        <v>160</v>
      </c>
      <c r="E37" s="39">
        <v>12630</v>
      </c>
      <c r="F37" s="39" t="s">
        <v>161</v>
      </c>
      <c r="G37" s="39"/>
      <c r="H37" s="44">
        <v>1973</v>
      </c>
      <c r="I37" s="42" t="str">
        <f>IF(B37="","",IF(H37&lt;Categorie!$B$4,"VE4",VLOOKUP(H37,cat,2,TRUE)))</f>
        <v>SE</v>
      </c>
      <c r="J37" s="44" t="s">
        <v>44</v>
      </c>
      <c r="K37" s="45">
        <v>1</v>
      </c>
      <c r="L37" s="2" t="str">
        <f t="shared" si="0"/>
        <v>CALVET</v>
      </c>
      <c r="M37" s="2" t="str">
        <f t="shared" si="1"/>
        <v>Laurent</v>
      </c>
      <c r="N37" s="2" t="str">
        <f t="shared" si="2"/>
        <v>CALVET Laurent</v>
      </c>
      <c r="O37" s="2" t="str">
        <f t="shared" si="3"/>
        <v>M</v>
      </c>
    </row>
    <row r="38" spans="1:15" ht="12.75">
      <c r="A38">
        <f t="shared" si="4"/>
        <v>34</v>
      </c>
      <c r="B38" s="48">
        <v>35</v>
      </c>
      <c r="C38" s="39" t="s">
        <v>187</v>
      </c>
      <c r="D38" s="39" t="s">
        <v>188</v>
      </c>
      <c r="E38" s="39">
        <v>12450</v>
      </c>
      <c r="F38" s="39" t="s">
        <v>189</v>
      </c>
      <c r="G38" s="39" t="s">
        <v>143</v>
      </c>
      <c r="H38" s="44">
        <v>1970</v>
      </c>
      <c r="I38" s="42" t="str">
        <f>IF(B38="","",IF(H38&lt;Categorie!$B$4,"VE4",VLOOKUP(H38,cat,2,TRUE)))</f>
        <v>V1</v>
      </c>
      <c r="J38" s="44" t="s">
        <v>44</v>
      </c>
      <c r="K38" s="45">
        <v>1</v>
      </c>
      <c r="L38" s="2" t="str">
        <f t="shared" si="0"/>
        <v>LE ROHELLEC</v>
      </c>
      <c r="M38" s="2" t="str">
        <f t="shared" si="1"/>
        <v>Pascal</v>
      </c>
      <c r="N38" s="2" t="str">
        <f t="shared" si="2"/>
        <v>LE ROHELLEC Pascal</v>
      </c>
      <c r="O38" s="2" t="str">
        <f t="shared" si="3"/>
        <v>M</v>
      </c>
    </row>
    <row r="39" spans="1:15" ht="12.75">
      <c r="A39">
        <f t="shared" si="4"/>
        <v>35</v>
      </c>
      <c r="B39" s="48">
        <v>36</v>
      </c>
      <c r="C39" s="39" t="s">
        <v>190</v>
      </c>
      <c r="D39" s="39" t="s">
        <v>191</v>
      </c>
      <c r="E39" s="39">
        <v>12450</v>
      </c>
      <c r="F39" s="39" t="s">
        <v>78</v>
      </c>
      <c r="G39" s="39" t="s">
        <v>143</v>
      </c>
      <c r="H39" s="44">
        <v>1964</v>
      </c>
      <c r="I39" s="42" t="str">
        <f>IF(B39="","",IF(H39&lt;Categorie!$B$4,"VE4",VLOOKUP(H39,cat,2,TRUE)))</f>
        <v>V1</v>
      </c>
      <c r="J39" s="44" t="s">
        <v>44</v>
      </c>
      <c r="K39" s="45">
        <v>1</v>
      </c>
      <c r="L39" s="2" t="str">
        <f t="shared" si="0"/>
        <v>LAYE</v>
      </c>
      <c r="M39" s="2" t="str">
        <f t="shared" si="1"/>
        <v>Jean-Pierre</v>
      </c>
      <c r="N39" s="2" t="str">
        <f t="shared" si="2"/>
        <v>LAYE Jean-Pierre</v>
      </c>
      <c r="O39" s="2" t="str">
        <f t="shared" si="3"/>
        <v>M</v>
      </c>
    </row>
    <row r="40" spans="1:15" ht="12.75">
      <c r="A40">
        <f t="shared" si="4"/>
        <v>36</v>
      </c>
      <c r="B40" s="48">
        <v>37</v>
      </c>
      <c r="C40" s="39" t="s">
        <v>186</v>
      </c>
      <c r="D40" s="39" t="s">
        <v>137</v>
      </c>
      <c r="E40" s="39">
        <v>12450</v>
      </c>
      <c r="F40" s="39" t="s">
        <v>80</v>
      </c>
      <c r="G40" s="39" t="s">
        <v>143</v>
      </c>
      <c r="H40" s="44">
        <v>1970</v>
      </c>
      <c r="I40" s="42" t="str">
        <f>IF(B40="","",IF(H40&lt;Categorie!$B$4,"VE4",VLOOKUP(H40,cat,2,TRUE)))</f>
        <v>V1</v>
      </c>
      <c r="J40" s="44" t="s">
        <v>44</v>
      </c>
      <c r="K40" s="45">
        <v>1</v>
      </c>
      <c r="L40" s="2" t="str">
        <f t="shared" si="0"/>
        <v>BAUBIL</v>
      </c>
      <c r="M40" s="2" t="str">
        <f t="shared" si="1"/>
        <v>Lionel</v>
      </c>
      <c r="N40" s="2" t="str">
        <f t="shared" si="2"/>
        <v>BAUBIL Lionel</v>
      </c>
      <c r="O40" s="2" t="str">
        <f t="shared" si="3"/>
        <v>M</v>
      </c>
    </row>
    <row r="41" spans="1:15" ht="12.75">
      <c r="A41">
        <f t="shared" si="4"/>
        <v>37</v>
      </c>
      <c r="B41" s="48">
        <v>38</v>
      </c>
      <c r="C41" s="39" t="s">
        <v>200</v>
      </c>
      <c r="D41" s="39" t="s">
        <v>107</v>
      </c>
      <c r="E41" s="39">
        <v>12320</v>
      </c>
      <c r="F41" s="39" t="s">
        <v>201</v>
      </c>
      <c r="G41" s="39"/>
      <c r="H41" s="44">
        <v>1970</v>
      </c>
      <c r="I41" s="42" t="str">
        <f>IF(B41="","",IF(H41&lt;Categorie!$B$4,"VE4",VLOOKUP(H41,cat,2,TRUE)))</f>
        <v>V1</v>
      </c>
      <c r="J41" s="44" t="s">
        <v>44</v>
      </c>
      <c r="K41" s="45">
        <v>1</v>
      </c>
      <c r="L41" s="2" t="str">
        <f t="shared" si="0"/>
        <v>DELAGNES</v>
      </c>
      <c r="M41" s="2" t="str">
        <f t="shared" si="1"/>
        <v>Eric</v>
      </c>
      <c r="N41" s="2" t="str">
        <f t="shared" si="2"/>
        <v>DELAGNES Eric</v>
      </c>
      <c r="O41" s="2" t="str">
        <f t="shared" si="3"/>
        <v>M</v>
      </c>
    </row>
    <row r="42" spans="1:15" ht="12.75">
      <c r="A42">
        <f t="shared" si="4"/>
        <v>38</v>
      </c>
      <c r="B42" s="48">
        <v>39</v>
      </c>
      <c r="C42" s="39" t="s">
        <v>198</v>
      </c>
      <c r="D42" s="39" t="s">
        <v>199</v>
      </c>
      <c r="E42" s="39">
        <v>12000</v>
      </c>
      <c r="F42" s="39" t="s">
        <v>76</v>
      </c>
      <c r="G42" s="39"/>
      <c r="H42" s="44">
        <v>1957</v>
      </c>
      <c r="I42" s="42" t="str">
        <f>IF(B42="","",IF(H42&lt;Categorie!$B$4,"VE4",VLOOKUP(H42,cat,2,TRUE)))</f>
        <v>V2</v>
      </c>
      <c r="J42" s="44" t="s">
        <v>44</v>
      </c>
      <c r="K42" s="45">
        <v>1</v>
      </c>
      <c r="L42" s="2" t="str">
        <f t="shared" si="0"/>
        <v>MINATCHY</v>
      </c>
      <c r="M42" s="2" t="str">
        <f t="shared" si="1"/>
        <v>Jean</v>
      </c>
      <c r="N42" s="2" t="str">
        <f t="shared" si="2"/>
        <v>MINATCHY Jean</v>
      </c>
      <c r="O42" s="2" t="str">
        <f t="shared" si="3"/>
        <v>M</v>
      </c>
    </row>
    <row r="43" spans="1:15" ht="12.75">
      <c r="A43">
        <f t="shared" si="4"/>
        <v>39</v>
      </c>
      <c r="B43" s="48">
        <v>40</v>
      </c>
      <c r="C43" s="39" t="s">
        <v>202</v>
      </c>
      <c r="D43" s="39" t="s">
        <v>203</v>
      </c>
      <c r="E43" s="39">
        <v>12000</v>
      </c>
      <c r="F43" s="39" t="s">
        <v>204</v>
      </c>
      <c r="G43" s="39"/>
      <c r="H43" s="44">
        <v>1959</v>
      </c>
      <c r="I43" s="42" t="str">
        <f>IF(B43="","",IF(H43&lt;Categorie!$B$4,"VE4",VLOOKUP(H43,cat,2,TRUE)))</f>
        <v>V2</v>
      </c>
      <c r="J43" s="44" t="s">
        <v>44</v>
      </c>
      <c r="K43" s="45">
        <v>1</v>
      </c>
      <c r="L43" s="2" t="str">
        <f t="shared" si="0"/>
        <v>MOULY</v>
      </c>
      <c r="M43" s="2" t="str">
        <f t="shared" si="1"/>
        <v>Yves</v>
      </c>
      <c r="N43" s="2" t="str">
        <f t="shared" si="2"/>
        <v>MOULY Yves</v>
      </c>
      <c r="O43" s="2" t="str">
        <f t="shared" si="3"/>
        <v>M</v>
      </c>
    </row>
    <row r="44" spans="1:15" ht="12.75">
      <c r="A44">
        <f t="shared" si="4"/>
        <v>40</v>
      </c>
      <c r="B44" s="48">
        <v>41</v>
      </c>
      <c r="C44" s="39" t="s">
        <v>194</v>
      </c>
      <c r="D44" s="39" t="s">
        <v>195</v>
      </c>
      <c r="E44" s="39">
        <v>12510</v>
      </c>
      <c r="F44" s="39" t="s">
        <v>196</v>
      </c>
      <c r="G44" s="39" t="s">
        <v>197</v>
      </c>
      <c r="H44" s="44">
        <v>1967</v>
      </c>
      <c r="I44" s="42" t="str">
        <f>IF(B44="","",IF(H44&lt;Categorie!$B$4,"VE4",VLOOKUP(H44,cat,2,TRUE)))</f>
        <v>V1</v>
      </c>
      <c r="J44" s="44" t="s">
        <v>44</v>
      </c>
      <c r="K44" s="45">
        <v>1</v>
      </c>
      <c r="L44" s="2" t="str">
        <f t="shared" si="0"/>
        <v>FERRIERES</v>
      </c>
      <c r="M44" s="2" t="str">
        <f t="shared" si="1"/>
        <v>Jean-Marc</v>
      </c>
      <c r="N44" s="2" t="str">
        <f t="shared" si="2"/>
        <v>FERRIERES Jean-Marc</v>
      </c>
      <c r="O44" s="2" t="str">
        <f t="shared" si="3"/>
        <v>M</v>
      </c>
    </row>
    <row r="45" spans="1:15" ht="12.75">
      <c r="A45">
        <f t="shared" si="4"/>
        <v>41</v>
      </c>
      <c r="B45" s="48">
        <v>42</v>
      </c>
      <c r="C45" s="39" t="s">
        <v>192</v>
      </c>
      <c r="D45" s="39" t="s">
        <v>193</v>
      </c>
      <c r="E45" s="39">
        <v>12000</v>
      </c>
      <c r="F45" s="39" t="s">
        <v>76</v>
      </c>
      <c r="G45" s="39"/>
      <c r="H45" s="44">
        <v>1965</v>
      </c>
      <c r="I45" s="42" t="str">
        <f>IF(B45="","",IF(H45&lt;Categorie!$B$4,"VE4",VLOOKUP(H45,cat,2,TRUE)))</f>
        <v>V1</v>
      </c>
      <c r="J45" s="44" t="s">
        <v>44</v>
      </c>
      <c r="K45" s="45">
        <v>1</v>
      </c>
      <c r="L45" s="2" t="str">
        <f t="shared" si="0"/>
        <v>LACOMBE</v>
      </c>
      <c r="M45" s="2" t="str">
        <f t="shared" si="1"/>
        <v>Xavier</v>
      </c>
      <c r="N45" s="2" t="str">
        <f t="shared" si="2"/>
        <v>LACOMBE Xavier</v>
      </c>
      <c r="O45" s="2" t="str">
        <f t="shared" si="3"/>
        <v>M</v>
      </c>
    </row>
    <row r="46" spans="1:15" ht="12.75">
      <c r="A46">
        <f t="shared" si="4"/>
        <v>42</v>
      </c>
      <c r="B46" s="48">
        <v>43</v>
      </c>
      <c r="C46" s="39" t="s">
        <v>205</v>
      </c>
      <c r="D46" s="39" t="s">
        <v>160</v>
      </c>
      <c r="E46" s="39">
        <v>12160</v>
      </c>
      <c r="F46" s="39" t="s">
        <v>142</v>
      </c>
      <c r="G46" s="39" t="s">
        <v>206</v>
      </c>
      <c r="H46" s="44">
        <v>1966</v>
      </c>
      <c r="I46" s="42" t="str">
        <f>IF(B46="","",IF(H46&lt;Categorie!$B$4,"VE4",VLOOKUP(H46,cat,2,TRUE)))</f>
        <v>V1</v>
      </c>
      <c r="J46" s="44" t="s">
        <v>44</v>
      </c>
      <c r="K46" s="45">
        <v>1</v>
      </c>
      <c r="L46" s="2" t="str">
        <f t="shared" si="0"/>
        <v>SOULIE</v>
      </c>
      <c r="M46" s="2" t="str">
        <f t="shared" si="1"/>
        <v>Laurent</v>
      </c>
      <c r="N46" s="2" t="str">
        <f t="shared" si="2"/>
        <v>SOULIE Laurent</v>
      </c>
      <c r="O46" s="2" t="str">
        <f t="shared" si="3"/>
        <v>M</v>
      </c>
    </row>
    <row r="47" spans="1:15" ht="12.75">
      <c r="A47">
        <f t="shared" si="4"/>
        <v>43</v>
      </c>
      <c r="B47" s="48">
        <v>44</v>
      </c>
      <c r="C47" s="39" t="s">
        <v>207</v>
      </c>
      <c r="D47" s="39" t="s">
        <v>191</v>
      </c>
      <c r="E47" s="39">
        <v>12450</v>
      </c>
      <c r="F47" s="39" t="s">
        <v>78</v>
      </c>
      <c r="G47" s="39"/>
      <c r="H47" s="44">
        <v>1968</v>
      </c>
      <c r="I47" s="42" t="str">
        <f>IF(B47="","",IF(H47&lt;Categorie!$B$4,"VE4",VLOOKUP(H47,cat,2,TRUE)))</f>
        <v>V1</v>
      </c>
      <c r="J47" s="44" t="s">
        <v>44</v>
      </c>
      <c r="K47" s="45">
        <v>1</v>
      </c>
      <c r="L47" s="2" t="str">
        <f t="shared" si="0"/>
        <v>FUGIT</v>
      </c>
      <c r="M47" s="2" t="str">
        <f t="shared" si="1"/>
        <v>Jean-Pierre</v>
      </c>
      <c r="N47" s="2" t="str">
        <f t="shared" si="2"/>
        <v>FUGIT Jean-Pierre</v>
      </c>
      <c r="O47" s="2" t="str">
        <f t="shared" si="3"/>
        <v>M</v>
      </c>
    </row>
    <row r="48" spans="1:15" ht="12.75">
      <c r="A48">
        <f t="shared" si="4"/>
        <v>44</v>
      </c>
      <c r="B48" s="48">
        <v>45</v>
      </c>
      <c r="C48" s="39" t="s">
        <v>192</v>
      </c>
      <c r="D48" s="39" t="s">
        <v>127</v>
      </c>
      <c r="E48" s="39"/>
      <c r="F48" s="39"/>
      <c r="G48" s="39"/>
      <c r="H48" s="44">
        <v>1941</v>
      </c>
      <c r="I48" s="42" t="str">
        <f>IF(B48="","",IF(H48&lt;Categorie!$B$4,"VE4",VLOOKUP(H48,cat,2,TRUE)))</f>
        <v>VE4</v>
      </c>
      <c r="J48" s="44" t="s">
        <v>44</v>
      </c>
      <c r="K48" s="45">
        <v>1</v>
      </c>
      <c r="L48" s="2" t="str">
        <f t="shared" si="0"/>
        <v>LACOMBE</v>
      </c>
      <c r="M48" s="2" t="str">
        <f t="shared" si="1"/>
        <v>Michel</v>
      </c>
      <c r="N48" s="2" t="str">
        <f t="shared" si="2"/>
        <v>LACOMBE Michel</v>
      </c>
      <c r="O48" s="2" t="str">
        <f t="shared" si="3"/>
        <v>M</v>
      </c>
    </row>
    <row r="49" spans="1:15" ht="12.75">
      <c r="A49">
        <f t="shared" si="4"/>
        <v>45</v>
      </c>
      <c r="B49" s="48">
        <v>46</v>
      </c>
      <c r="C49" s="39" t="s">
        <v>214</v>
      </c>
      <c r="D49" s="39" t="s">
        <v>215</v>
      </c>
      <c r="E49" s="39">
        <v>12150</v>
      </c>
      <c r="F49" s="39" t="s">
        <v>216</v>
      </c>
      <c r="G49" s="39" t="s">
        <v>217</v>
      </c>
      <c r="H49" s="44">
        <v>1957</v>
      </c>
      <c r="I49" s="42" t="str">
        <f>IF(B49="","",IF(H49&lt;Categorie!$B$4,"VE4",VLOOKUP(H49,cat,2,TRUE)))</f>
        <v>V2</v>
      </c>
      <c r="J49" s="44" t="s">
        <v>44</v>
      </c>
      <c r="K49" s="45">
        <v>1</v>
      </c>
      <c r="L49" s="2" t="str">
        <f t="shared" si="0"/>
        <v>BELET</v>
      </c>
      <c r="M49" s="2" t="str">
        <f t="shared" si="1"/>
        <v>Jean-Claude</v>
      </c>
      <c r="N49" s="2" t="str">
        <f t="shared" si="2"/>
        <v>BELET Jean-Claude</v>
      </c>
      <c r="O49" s="2" t="str">
        <f t="shared" si="3"/>
        <v>M</v>
      </c>
    </row>
    <row r="50" spans="1:15" ht="12.75">
      <c r="A50">
        <f t="shared" si="4"/>
        <v>46</v>
      </c>
      <c r="B50" s="48">
        <v>47</v>
      </c>
      <c r="C50" s="39" t="s">
        <v>218</v>
      </c>
      <c r="D50" s="39" t="s">
        <v>219</v>
      </c>
      <c r="E50" s="39">
        <v>12450</v>
      </c>
      <c r="F50" s="39" t="s">
        <v>75</v>
      </c>
      <c r="G50" s="39" t="s">
        <v>143</v>
      </c>
      <c r="H50" s="44">
        <v>1960</v>
      </c>
      <c r="I50" s="42" t="str">
        <f>IF(B50="","",IF(H50&lt;Categorie!$B$4,"VE4",VLOOKUP(H50,cat,2,TRUE)))</f>
        <v>V2</v>
      </c>
      <c r="J50" s="44" t="s">
        <v>44</v>
      </c>
      <c r="K50" s="45">
        <v>1</v>
      </c>
      <c r="L50" s="2" t="str">
        <f t="shared" si="0"/>
        <v>BONNEFOUS</v>
      </c>
      <c r="M50" s="2" t="str">
        <f t="shared" si="1"/>
        <v>Robert</v>
      </c>
      <c r="N50" s="2" t="str">
        <f t="shared" si="2"/>
        <v>BONNEFOUS Robert</v>
      </c>
      <c r="O50" s="2" t="str">
        <f t="shared" si="3"/>
        <v>M</v>
      </c>
    </row>
    <row r="51" spans="1:15" ht="12.75">
      <c r="A51">
        <f t="shared" si="4"/>
        <v>47</v>
      </c>
      <c r="B51" s="48">
        <v>48</v>
      </c>
      <c r="C51" s="39" t="s">
        <v>220</v>
      </c>
      <c r="D51" s="39" t="s">
        <v>221</v>
      </c>
      <c r="E51" s="39">
        <v>12450</v>
      </c>
      <c r="F51" s="39" t="s">
        <v>75</v>
      </c>
      <c r="G51" s="39"/>
      <c r="H51" s="44">
        <v>1963</v>
      </c>
      <c r="I51" s="42" t="str">
        <f>IF(B51="","",IF(H51&lt;Categorie!$B$4,"VE4",VLOOKUP(H51,cat,2,TRUE)))</f>
        <v>V1</v>
      </c>
      <c r="J51" s="44" t="s">
        <v>64</v>
      </c>
      <c r="K51" s="45">
        <v>1</v>
      </c>
      <c r="L51" s="2" t="str">
        <f t="shared" si="0"/>
        <v>BUFFIERE</v>
      </c>
      <c r="M51" s="2" t="str">
        <f t="shared" si="1"/>
        <v>Maryvonne</v>
      </c>
      <c r="N51" s="2" t="str">
        <f t="shared" si="2"/>
        <v>BUFFIERE Maryvonne</v>
      </c>
      <c r="O51" s="2" t="str">
        <f t="shared" si="3"/>
        <v>F</v>
      </c>
    </row>
    <row r="52" spans="1:15" ht="12.75">
      <c r="A52">
        <v>1</v>
      </c>
      <c r="B52" s="48">
        <v>751</v>
      </c>
      <c r="C52" s="39" t="s">
        <v>56</v>
      </c>
      <c r="D52" s="39" t="s">
        <v>57</v>
      </c>
      <c r="E52" s="39">
        <v>12300</v>
      </c>
      <c r="F52" s="39" t="s">
        <v>85</v>
      </c>
      <c r="G52" s="39" t="s">
        <v>86</v>
      </c>
      <c r="H52" s="44">
        <v>2000</v>
      </c>
      <c r="I52" s="42" t="str">
        <f>IF(B52="","",IF(H52&lt;Categorie!$B$4,"VE4",VLOOKUP(H52,cat,2,TRUE)))</f>
        <v>PO</v>
      </c>
      <c r="J52" s="44" t="s">
        <v>44</v>
      </c>
      <c r="K52" s="45">
        <v>2</v>
      </c>
      <c r="L52" s="2" t="str">
        <f t="shared" si="0"/>
        <v>FAGES</v>
      </c>
      <c r="M52" s="2" t="str">
        <f t="shared" si="1"/>
        <v>Manuel</v>
      </c>
      <c r="N52" s="2" t="str">
        <f t="shared" si="2"/>
        <v>FAGES Manuel</v>
      </c>
      <c r="O52" s="2" t="str">
        <f t="shared" si="3"/>
        <v>M</v>
      </c>
    </row>
    <row r="53" spans="1:15" ht="12.75">
      <c r="A53">
        <f>A52+1</f>
        <v>2</v>
      </c>
      <c r="B53" s="48">
        <v>752</v>
      </c>
      <c r="C53" s="39" t="s">
        <v>56</v>
      </c>
      <c r="D53" s="39" t="s">
        <v>58</v>
      </c>
      <c r="E53" s="39">
        <v>12300</v>
      </c>
      <c r="F53" s="39" t="s">
        <v>85</v>
      </c>
      <c r="G53" s="39" t="s">
        <v>86</v>
      </c>
      <c r="H53" s="44">
        <v>2002</v>
      </c>
      <c r="I53" s="42" t="str">
        <f>IF(B53="","",IF(H53&lt;Categorie!$B$4,"VE4",VLOOKUP(H53,cat,2,TRUE)))</f>
        <v>EA</v>
      </c>
      <c r="J53" s="44" t="s">
        <v>44</v>
      </c>
      <c r="K53" s="45">
        <v>2</v>
      </c>
      <c r="L53" s="2" t="str">
        <f t="shared" si="0"/>
        <v>FAGES</v>
      </c>
      <c r="M53" s="2" t="str">
        <f t="shared" si="1"/>
        <v>Gabriel</v>
      </c>
      <c r="N53" s="2" t="str">
        <f t="shared" si="2"/>
        <v>FAGES Gabriel</v>
      </c>
      <c r="O53" s="2" t="str">
        <f t="shared" si="3"/>
        <v>M</v>
      </c>
    </row>
    <row r="54" spans="1:15" ht="12.75">
      <c r="A54">
        <f aca="true" t="shared" si="5" ref="A54:A76">A53+1</f>
        <v>3</v>
      </c>
      <c r="B54" s="48">
        <v>753</v>
      </c>
      <c r="C54" s="39" t="s">
        <v>87</v>
      </c>
      <c r="D54" s="39" t="s">
        <v>88</v>
      </c>
      <c r="E54" s="39">
        <v>12290</v>
      </c>
      <c r="F54" s="39" t="s">
        <v>89</v>
      </c>
      <c r="G54" s="39"/>
      <c r="H54" s="44">
        <v>2001</v>
      </c>
      <c r="I54" s="42" t="str">
        <f>IF(B54="","",IF(H54&lt;Categorie!$B$4,"VE4",VLOOKUP(H54,cat,2,TRUE)))</f>
        <v>PO</v>
      </c>
      <c r="J54" s="44" t="s">
        <v>64</v>
      </c>
      <c r="K54" s="45">
        <v>2</v>
      </c>
      <c r="L54" s="2" t="str">
        <f t="shared" si="0"/>
        <v>GABEN</v>
      </c>
      <c r="M54" s="2" t="str">
        <f t="shared" si="1"/>
        <v>Esther</v>
      </c>
      <c r="N54" s="2" t="str">
        <f t="shared" si="2"/>
        <v>GABEN Esther</v>
      </c>
      <c r="O54" s="2" t="str">
        <f t="shared" si="3"/>
        <v>F</v>
      </c>
    </row>
    <row r="55" spans="1:15" ht="12.75">
      <c r="A55">
        <f t="shared" si="5"/>
        <v>4</v>
      </c>
      <c r="B55" s="48">
        <v>754</v>
      </c>
      <c r="C55" s="39" t="s">
        <v>110</v>
      </c>
      <c r="D55" s="39" t="s">
        <v>111</v>
      </c>
      <c r="E55" s="39">
        <v>31400</v>
      </c>
      <c r="F55" s="39" t="s">
        <v>112</v>
      </c>
      <c r="G55" s="39"/>
      <c r="H55" s="44">
        <v>2002</v>
      </c>
      <c r="I55" s="42" t="str">
        <f>IF(B55="","",IF(H55&lt;Categorie!$B$4,"VE4",VLOOKUP(H55,cat,2,TRUE)))</f>
        <v>EA</v>
      </c>
      <c r="J55" s="44" t="s">
        <v>44</v>
      </c>
      <c r="K55" s="45">
        <v>2</v>
      </c>
      <c r="L55" s="2" t="str">
        <f t="shared" si="0"/>
        <v>ROSSELET</v>
      </c>
      <c r="M55" s="2" t="str">
        <f t="shared" si="1"/>
        <v>Paul</v>
      </c>
      <c r="N55" s="2" t="str">
        <f t="shared" si="2"/>
        <v>ROSSELET Paul</v>
      </c>
      <c r="O55" s="2" t="str">
        <f t="shared" si="3"/>
        <v>M</v>
      </c>
    </row>
    <row r="56" spans="1:15" ht="12.75">
      <c r="A56">
        <f t="shared" si="5"/>
        <v>5</v>
      </c>
      <c r="B56" s="48">
        <v>755</v>
      </c>
      <c r="C56" s="39" t="s">
        <v>114</v>
      </c>
      <c r="D56" s="39" t="s">
        <v>115</v>
      </c>
      <c r="E56" s="39">
        <v>12340</v>
      </c>
      <c r="F56" s="39" t="s">
        <v>116</v>
      </c>
      <c r="G56" s="39"/>
      <c r="H56" s="44">
        <v>2001</v>
      </c>
      <c r="I56" s="42" t="str">
        <f>IF(B56="","",IF(H56&lt;Categorie!$B$4,"VE4",VLOOKUP(H56,cat,2,TRUE)))</f>
        <v>PO</v>
      </c>
      <c r="J56" s="44" t="s">
        <v>44</v>
      </c>
      <c r="K56" s="45">
        <v>2</v>
      </c>
      <c r="L56" s="2" t="str">
        <f t="shared" si="0"/>
        <v>YAMS</v>
      </c>
      <c r="M56" s="2" t="str">
        <f t="shared" si="1"/>
        <v>Tommy</v>
      </c>
      <c r="N56" s="2" t="str">
        <f t="shared" si="2"/>
        <v>YAMS Tommy</v>
      </c>
      <c r="O56" s="2" t="str">
        <f t="shared" si="3"/>
        <v>M</v>
      </c>
    </row>
    <row r="57" spans="1:15" ht="12.75">
      <c r="A57">
        <f t="shared" si="5"/>
        <v>6</v>
      </c>
      <c r="B57" s="48">
        <v>756</v>
      </c>
      <c r="C57" s="39" t="s">
        <v>168</v>
      </c>
      <c r="D57" s="39" t="s">
        <v>169</v>
      </c>
      <c r="E57" s="39">
        <v>12390</v>
      </c>
      <c r="F57" s="39" t="s">
        <v>170</v>
      </c>
      <c r="G57" s="39"/>
      <c r="H57" s="44">
        <v>2005</v>
      </c>
      <c r="I57" s="42" t="str">
        <f>IF(B57="","",IF(H57&lt;Categorie!$B$4,"VE4",VLOOKUP(H57,cat,2,TRUE)))</f>
        <v>EA</v>
      </c>
      <c r="J57" s="44" t="s">
        <v>44</v>
      </c>
      <c r="K57" s="45">
        <v>2</v>
      </c>
      <c r="L57" s="2" t="str">
        <f t="shared" si="0"/>
        <v>PIALMOUX</v>
      </c>
      <c r="M57" s="2" t="str">
        <f t="shared" si="1"/>
        <v>Gael</v>
      </c>
      <c r="N57" s="2" t="str">
        <f t="shared" si="2"/>
        <v>PIALMOUX Gael</v>
      </c>
      <c r="O57" s="2" t="str">
        <f t="shared" si="3"/>
        <v>M</v>
      </c>
    </row>
    <row r="58" spans="1:15" ht="12.75">
      <c r="A58">
        <f t="shared" si="5"/>
        <v>7</v>
      </c>
      <c r="B58" s="48">
        <v>758</v>
      </c>
      <c r="C58" s="39" t="s">
        <v>166</v>
      </c>
      <c r="D58" s="39" t="s">
        <v>167</v>
      </c>
      <c r="E58" s="39"/>
      <c r="F58" s="39"/>
      <c r="G58" s="39"/>
      <c r="H58" s="44">
        <v>2006</v>
      </c>
      <c r="I58" s="42" t="str">
        <f>IF(B58="","",IF(H58&lt;Categorie!$B$4,"VE4",VLOOKUP(H58,cat,2,TRUE)))</f>
        <v>EA</v>
      </c>
      <c r="J58" s="44" t="s">
        <v>64</v>
      </c>
      <c r="K58" s="45">
        <v>2</v>
      </c>
      <c r="L58" s="2" t="str">
        <f t="shared" si="0"/>
        <v>AUGE</v>
      </c>
      <c r="M58" s="2" t="str">
        <f t="shared" si="1"/>
        <v>Léonie</v>
      </c>
      <c r="N58" s="2" t="str">
        <f t="shared" si="2"/>
        <v>AUGE Léonie</v>
      </c>
      <c r="O58" s="2" t="str">
        <f t="shared" si="3"/>
        <v>F</v>
      </c>
    </row>
    <row r="59" spans="1:15" ht="12.75">
      <c r="A59">
        <f t="shared" si="5"/>
        <v>8</v>
      </c>
      <c r="B59" s="48">
        <v>759</v>
      </c>
      <c r="C59" s="39" t="s">
        <v>180</v>
      </c>
      <c r="D59" s="39" t="s">
        <v>181</v>
      </c>
      <c r="E59" s="39">
        <v>12390</v>
      </c>
      <c r="F59" s="39" t="s">
        <v>170</v>
      </c>
      <c r="G59" s="39"/>
      <c r="H59" s="44">
        <v>2004</v>
      </c>
      <c r="I59" s="42" t="str">
        <f>IF(B59="","",IF(H59&lt;Categorie!$B$4,"VE4",VLOOKUP(H59,cat,2,TRUE)))</f>
        <v>EA</v>
      </c>
      <c r="J59" s="44" t="s">
        <v>44</v>
      </c>
      <c r="K59" s="45">
        <v>2</v>
      </c>
      <c r="L59" s="2" t="str">
        <f t="shared" si="0"/>
        <v>ESCHER</v>
      </c>
      <c r="M59" s="2" t="str">
        <f t="shared" si="1"/>
        <v>Viktor</v>
      </c>
      <c r="N59" s="2" t="str">
        <f t="shared" si="2"/>
        <v>ESCHER Viktor</v>
      </c>
      <c r="O59" s="2" t="str">
        <f t="shared" si="3"/>
        <v>M</v>
      </c>
    </row>
    <row r="60" spans="1:15" ht="12.75">
      <c r="A60">
        <f t="shared" si="5"/>
        <v>9</v>
      </c>
      <c r="B60" s="48">
        <v>760</v>
      </c>
      <c r="C60" s="39" t="s">
        <v>209</v>
      </c>
      <c r="D60" s="39" t="s">
        <v>211</v>
      </c>
      <c r="E60" s="39">
        <v>12850</v>
      </c>
      <c r="F60" s="39" t="s">
        <v>79</v>
      </c>
      <c r="G60" s="39"/>
      <c r="H60" s="44">
        <v>1999</v>
      </c>
      <c r="I60" s="42" t="str">
        <f>IF(B60="","",IF(H60&lt;Categorie!$B$4,"VE4",VLOOKUP(H60,cat,2,TRUE)))</f>
        <v>BE</v>
      </c>
      <c r="J60" s="44" t="s">
        <v>44</v>
      </c>
      <c r="K60" s="45">
        <v>2</v>
      </c>
      <c r="L60" s="2" t="str">
        <f t="shared" si="0"/>
        <v>CAEN</v>
      </c>
      <c r="M60" s="2" t="str">
        <f t="shared" si="1"/>
        <v>Valentin</v>
      </c>
      <c r="N60" s="2" t="str">
        <f t="shared" si="2"/>
        <v>CAEN Valentin</v>
      </c>
      <c r="O60" s="2" t="str">
        <f t="shared" si="3"/>
        <v>M</v>
      </c>
    </row>
    <row r="61" spans="1:15" ht="12.75">
      <c r="A61">
        <f t="shared" si="5"/>
        <v>10</v>
      </c>
      <c r="B61" s="48">
        <v>761</v>
      </c>
      <c r="C61" s="39" t="s">
        <v>177</v>
      </c>
      <c r="D61" s="39" t="s">
        <v>178</v>
      </c>
      <c r="E61" s="39">
        <v>81000</v>
      </c>
      <c r="F61" s="39" t="s">
        <v>179</v>
      </c>
      <c r="G61" s="39"/>
      <c r="H61" s="44">
        <v>2001</v>
      </c>
      <c r="I61" s="42" t="str">
        <f>IF(B61="","",IF(H61&lt;Categorie!$B$4,"VE4",VLOOKUP(H61,cat,2,TRUE)))</f>
        <v>PO</v>
      </c>
      <c r="J61" s="44" t="s">
        <v>44</v>
      </c>
      <c r="K61" s="45">
        <v>2</v>
      </c>
      <c r="L61" s="2" t="str">
        <f t="shared" si="0"/>
        <v>BAILLY BARTHEZ</v>
      </c>
      <c r="M61" s="2" t="str">
        <f t="shared" si="1"/>
        <v>Camille</v>
      </c>
      <c r="N61" s="2" t="str">
        <f t="shared" si="2"/>
        <v>BAILLY BARTHEZ Camille</v>
      </c>
      <c r="O61" s="2" t="str">
        <f t="shared" si="3"/>
        <v>M</v>
      </c>
    </row>
    <row r="62" spans="1:15" ht="12.75">
      <c r="A62">
        <f t="shared" si="5"/>
        <v>11</v>
      </c>
      <c r="B62" s="48">
        <v>763</v>
      </c>
      <c r="C62" s="39" t="s">
        <v>174</v>
      </c>
      <c r="D62" s="39" t="s">
        <v>176</v>
      </c>
      <c r="E62" s="39">
        <v>12740</v>
      </c>
      <c r="F62" s="39" t="s">
        <v>128</v>
      </c>
      <c r="G62" s="39"/>
      <c r="H62" s="44">
        <v>2004</v>
      </c>
      <c r="I62" s="42" t="str">
        <f>IF(B62="","",IF(H62&lt;Categorie!$B$4,"VE4",VLOOKUP(H62,cat,2,TRUE)))</f>
        <v>EA</v>
      </c>
      <c r="J62" s="44" t="s">
        <v>44</v>
      </c>
      <c r="K62" s="45">
        <v>2</v>
      </c>
      <c r="L62" s="2" t="str">
        <f t="shared" si="0"/>
        <v>VIGUIE</v>
      </c>
      <c r="M62" s="2" t="str">
        <f t="shared" si="1"/>
        <v>Yoann</v>
      </c>
      <c r="N62" s="2" t="str">
        <f t="shared" si="2"/>
        <v>VIGUIE Yoann</v>
      </c>
      <c r="O62" s="2" t="str">
        <f t="shared" si="3"/>
        <v>M</v>
      </c>
    </row>
    <row r="63" spans="1:15" ht="12.75">
      <c r="A63">
        <f t="shared" si="5"/>
        <v>12</v>
      </c>
      <c r="B63" s="48">
        <v>764</v>
      </c>
      <c r="C63" s="39" t="s">
        <v>174</v>
      </c>
      <c r="D63" s="39" t="s">
        <v>175</v>
      </c>
      <c r="E63" s="39">
        <v>12740</v>
      </c>
      <c r="F63" s="39" t="s">
        <v>128</v>
      </c>
      <c r="G63" s="39"/>
      <c r="H63" s="44">
        <v>2001</v>
      </c>
      <c r="I63" s="42" t="str">
        <f>IF(B63="","",IF(H63&lt;Categorie!$B$4,"VE4",VLOOKUP(H63,cat,2,TRUE)))</f>
        <v>PO</v>
      </c>
      <c r="J63" s="44" t="s">
        <v>44</v>
      </c>
      <c r="K63" s="45">
        <v>2</v>
      </c>
      <c r="L63" s="2" t="str">
        <f t="shared" si="0"/>
        <v>VIGUIE</v>
      </c>
      <c r="M63" s="2" t="str">
        <f t="shared" si="1"/>
        <v>Théo</v>
      </c>
      <c r="N63" s="2" t="str">
        <f t="shared" si="2"/>
        <v>VIGUIE Théo</v>
      </c>
      <c r="O63" s="2" t="str">
        <f t="shared" si="3"/>
        <v>M</v>
      </c>
    </row>
    <row r="64" spans="1:15" ht="12.75">
      <c r="A64">
        <f t="shared" si="5"/>
        <v>13</v>
      </c>
      <c r="B64" s="48">
        <v>765</v>
      </c>
      <c r="C64" s="39" t="s">
        <v>177</v>
      </c>
      <c r="D64" s="39" t="s">
        <v>183</v>
      </c>
      <c r="E64" s="39">
        <v>81000</v>
      </c>
      <c r="F64" s="39" t="s">
        <v>179</v>
      </c>
      <c r="G64" s="39"/>
      <c r="H64" s="44">
        <v>2002</v>
      </c>
      <c r="I64" s="42" t="str">
        <f>IF(B64="","",IF(H64&lt;Categorie!$B$4,"VE4",VLOOKUP(H64,cat,2,TRUE)))</f>
        <v>EA</v>
      </c>
      <c r="J64" s="44" t="s">
        <v>64</v>
      </c>
      <c r="K64" s="45">
        <v>2</v>
      </c>
      <c r="L64" s="2" t="str">
        <f t="shared" si="0"/>
        <v>BAILLY BARTHEZ</v>
      </c>
      <c r="M64" s="2" t="str">
        <f t="shared" si="1"/>
        <v>Amicie</v>
      </c>
      <c r="N64" s="2" t="str">
        <f t="shared" si="2"/>
        <v>BAILLY BARTHEZ Amicie</v>
      </c>
      <c r="O64" s="2" t="str">
        <f t="shared" si="3"/>
        <v>F</v>
      </c>
    </row>
    <row r="65" spans="1:15" ht="12.75">
      <c r="A65">
        <f t="shared" si="5"/>
        <v>14</v>
      </c>
      <c r="B65" s="48">
        <v>766</v>
      </c>
      <c r="C65" s="39" t="s">
        <v>184</v>
      </c>
      <c r="D65" s="39" t="s">
        <v>185</v>
      </c>
      <c r="E65" s="39">
        <v>12450</v>
      </c>
      <c r="F65" s="39" t="s">
        <v>75</v>
      </c>
      <c r="G65" s="39"/>
      <c r="H65" s="44">
        <v>2005</v>
      </c>
      <c r="I65" s="42" t="str">
        <f>IF(B65="","",IF(H65&lt;Categorie!$B$4,"VE4",VLOOKUP(H65,cat,2,TRUE)))</f>
        <v>EA</v>
      </c>
      <c r="J65" s="44" t="s">
        <v>64</v>
      </c>
      <c r="K65" s="45">
        <v>2</v>
      </c>
      <c r="L65" s="2" t="str">
        <f t="shared" si="0"/>
        <v>RENACLE</v>
      </c>
      <c r="M65" s="2" t="str">
        <f t="shared" si="1"/>
        <v>Lisa</v>
      </c>
      <c r="N65" s="2" t="str">
        <f t="shared" si="2"/>
        <v>RENACLE Lisa</v>
      </c>
      <c r="O65" s="2" t="str">
        <f t="shared" si="3"/>
        <v>F</v>
      </c>
    </row>
    <row r="66" spans="1:15" ht="12.75">
      <c r="A66">
        <f t="shared" si="5"/>
        <v>15</v>
      </c>
      <c r="B66" s="48">
        <v>767</v>
      </c>
      <c r="C66" s="39" t="s">
        <v>209</v>
      </c>
      <c r="D66" s="39" t="s">
        <v>210</v>
      </c>
      <c r="E66" s="39">
        <v>12850</v>
      </c>
      <c r="F66" s="39" t="s">
        <v>79</v>
      </c>
      <c r="G66" s="39"/>
      <c r="H66" s="44">
        <v>2004</v>
      </c>
      <c r="I66" s="42" t="str">
        <f>IF(B66="","",IF(H66&lt;Categorie!$B$4,"VE4",VLOOKUP(H66,cat,2,TRUE)))</f>
        <v>EA</v>
      </c>
      <c r="J66" s="44" t="s">
        <v>64</v>
      </c>
      <c r="K66" s="45">
        <v>2</v>
      </c>
      <c r="L66" s="2" t="str">
        <f t="shared" si="0"/>
        <v>CAEN</v>
      </c>
      <c r="M66" s="2" t="str">
        <f t="shared" si="1"/>
        <v>Noa</v>
      </c>
      <c r="N66" s="2" t="str">
        <f t="shared" si="2"/>
        <v>CAEN Noa</v>
      </c>
      <c r="O66" s="2" t="str">
        <f t="shared" si="3"/>
        <v>F</v>
      </c>
    </row>
    <row r="67" spans="1:15" ht="12.75">
      <c r="A67">
        <f t="shared" si="5"/>
        <v>16</v>
      </c>
      <c r="B67" s="48">
        <v>768</v>
      </c>
      <c r="C67" s="39" t="s">
        <v>208</v>
      </c>
      <c r="D67" s="39" t="s">
        <v>90</v>
      </c>
      <c r="E67" s="39">
        <v>12850</v>
      </c>
      <c r="F67" s="39" t="s">
        <v>102</v>
      </c>
      <c r="G67" s="39"/>
      <c r="H67" s="44">
        <v>2004</v>
      </c>
      <c r="I67" s="42" t="str">
        <f>IF(B67="","",IF(H67&lt;Categorie!$B$4,"VE4",VLOOKUP(H67,cat,2,TRUE)))</f>
        <v>EA</v>
      </c>
      <c r="J67" s="44" t="s">
        <v>64</v>
      </c>
      <c r="K67" s="45">
        <v>2</v>
      </c>
      <c r="L67" s="2" t="str">
        <f t="shared" si="0"/>
        <v>MARCILLLAC</v>
      </c>
      <c r="M67" s="2" t="str">
        <f t="shared" si="1"/>
        <v>Solène</v>
      </c>
      <c r="N67" s="2" t="str">
        <f t="shared" si="2"/>
        <v>MARCILLLAC Solène</v>
      </c>
      <c r="O67" s="2" t="str">
        <f t="shared" si="3"/>
        <v>F</v>
      </c>
    </row>
    <row r="68" spans="1:15" ht="12.75">
      <c r="A68">
        <f t="shared" si="5"/>
        <v>17</v>
      </c>
      <c r="B68" s="48">
        <v>769</v>
      </c>
      <c r="C68" s="39" t="s">
        <v>232</v>
      </c>
      <c r="D68" s="39" t="s">
        <v>233</v>
      </c>
      <c r="E68" s="39">
        <v>12510</v>
      </c>
      <c r="F68" s="39" t="s">
        <v>196</v>
      </c>
      <c r="G68" s="39"/>
      <c r="H68" s="44">
        <v>2008</v>
      </c>
      <c r="I68" s="42" t="str">
        <f>IF(B68="","",IF(H68&lt;Categorie!$B$4,"VE4",VLOOKUP(H68,cat,2,TRUE)))</f>
        <v>EA</v>
      </c>
      <c r="J68" s="44" t="s">
        <v>64</v>
      </c>
      <c r="K68" s="45">
        <v>2</v>
      </c>
      <c r="L68" s="2" t="str">
        <f t="shared" si="0"/>
        <v>CROIZIER</v>
      </c>
      <c r="M68" s="2" t="str">
        <f t="shared" si="1"/>
        <v>Gladys</v>
      </c>
      <c r="N68" s="2" t="str">
        <f t="shared" si="2"/>
        <v>CROIZIER Gladys</v>
      </c>
      <c r="O68" s="2" t="str">
        <f t="shared" si="3"/>
        <v>F</v>
      </c>
    </row>
    <row r="69" spans="1:15" ht="12.75">
      <c r="A69">
        <f t="shared" si="5"/>
        <v>18</v>
      </c>
      <c r="B69" s="48">
        <v>770</v>
      </c>
      <c r="C69" s="39" t="s">
        <v>230</v>
      </c>
      <c r="D69" s="39" t="s">
        <v>231</v>
      </c>
      <c r="E69" s="39">
        <v>12510</v>
      </c>
      <c r="F69" s="39" t="s">
        <v>196</v>
      </c>
      <c r="G69" s="39"/>
      <c r="H69" s="44">
        <v>2000</v>
      </c>
      <c r="I69" s="42" t="str">
        <f>IF(B69="","",IF(H69&lt;Categorie!$B$4,"VE4",VLOOKUP(H69,cat,2,TRUE)))</f>
        <v>PO</v>
      </c>
      <c r="J69" s="44" t="s">
        <v>44</v>
      </c>
      <c r="K69" s="45">
        <v>2</v>
      </c>
      <c r="L69" s="2" t="str">
        <f t="shared" si="0"/>
        <v>IDIQUIN</v>
      </c>
      <c r="M69" s="2" t="str">
        <f t="shared" si="1"/>
        <v>Jules</v>
      </c>
      <c r="N69" s="2" t="str">
        <f t="shared" si="2"/>
        <v>IDIQUIN Jules</v>
      </c>
      <c r="O69" s="2" t="str">
        <f t="shared" si="3"/>
        <v>M</v>
      </c>
    </row>
    <row r="70" spans="1:15" ht="12.75">
      <c r="A70">
        <f t="shared" si="5"/>
        <v>19</v>
      </c>
      <c r="B70" s="48">
        <v>771</v>
      </c>
      <c r="C70" s="39" t="s">
        <v>230</v>
      </c>
      <c r="D70" s="39" t="s">
        <v>111</v>
      </c>
      <c r="E70" s="39">
        <v>12510</v>
      </c>
      <c r="F70" s="39" t="s">
        <v>196</v>
      </c>
      <c r="G70" s="39"/>
      <c r="H70" s="44">
        <v>2000</v>
      </c>
      <c r="I70" s="42" t="str">
        <f>IF(B70="","",IF(H70&lt;Categorie!$B$4,"VE4",VLOOKUP(H70,cat,2,TRUE)))</f>
        <v>PO</v>
      </c>
      <c r="J70" s="44" t="s">
        <v>44</v>
      </c>
      <c r="K70" s="45">
        <v>2</v>
      </c>
      <c r="L70" s="2" t="str">
        <f aca="true" t="shared" si="6" ref="L70:L184">IF(B70="","",UPPER(C70))</f>
        <v>IDIQUIN</v>
      </c>
      <c r="M70" s="2" t="str">
        <f aca="true" t="shared" si="7" ref="M70:M184">IF(B70="","",PROPER(D70))</f>
        <v>Paul</v>
      </c>
      <c r="N70" s="2" t="str">
        <f aca="true" t="shared" si="8" ref="N70:N184">IF(B70="","",L70&amp;" "&amp;M70)</f>
        <v>IDIQUIN Paul</v>
      </c>
      <c r="O70" s="2" t="str">
        <f aca="true" t="shared" si="9" ref="O70:O184">IF(B70="","",UPPER(J70))</f>
        <v>M</v>
      </c>
    </row>
    <row r="71" spans="1:15" ht="12.75">
      <c r="A71">
        <f t="shared" si="5"/>
        <v>20</v>
      </c>
      <c r="B71" s="48">
        <v>772</v>
      </c>
      <c r="C71" s="39" t="s">
        <v>227</v>
      </c>
      <c r="D71" s="39" t="s">
        <v>115</v>
      </c>
      <c r="E71" s="39">
        <v>35340</v>
      </c>
      <c r="F71" s="39" t="s">
        <v>229</v>
      </c>
      <c r="G71" s="39"/>
      <c r="H71" s="44">
        <v>2005</v>
      </c>
      <c r="I71" s="42" t="str">
        <f>IF(B71="","",IF(H71&lt;Categorie!$B$4,"VE4",VLOOKUP(H71,cat,2,TRUE)))</f>
        <v>EA</v>
      </c>
      <c r="J71" s="44" t="s">
        <v>44</v>
      </c>
      <c r="K71" s="45">
        <v>2</v>
      </c>
      <c r="L71" s="2" t="str">
        <f t="shared" si="6"/>
        <v>BESSIEUX</v>
      </c>
      <c r="M71" s="2" t="str">
        <f t="shared" si="7"/>
        <v>Tommy</v>
      </c>
      <c r="N71" s="2" t="str">
        <f t="shared" si="8"/>
        <v>BESSIEUX Tommy</v>
      </c>
      <c r="O71" s="2" t="str">
        <f t="shared" si="9"/>
        <v>M</v>
      </c>
    </row>
    <row r="72" spans="1:15" ht="12.75">
      <c r="A72">
        <f t="shared" si="5"/>
        <v>21</v>
      </c>
      <c r="B72" s="48">
        <v>773</v>
      </c>
      <c r="C72" s="39" t="s">
        <v>227</v>
      </c>
      <c r="D72" s="39" t="s">
        <v>228</v>
      </c>
      <c r="E72" s="39">
        <v>35340</v>
      </c>
      <c r="F72" s="39" t="s">
        <v>229</v>
      </c>
      <c r="G72" s="39"/>
      <c r="H72" s="44">
        <v>2001</v>
      </c>
      <c r="I72" s="42" t="str">
        <f>IF(B72="","",IF(H72&lt;Categorie!$B$4,"VE4",VLOOKUP(H72,cat,2,TRUE)))</f>
        <v>PO</v>
      </c>
      <c r="J72" s="44" t="s">
        <v>64</v>
      </c>
      <c r="K72" s="45">
        <v>2</v>
      </c>
      <c r="L72" s="2" t="str">
        <f t="shared" si="6"/>
        <v>BESSIEUX</v>
      </c>
      <c r="M72" s="2" t="str">
        <f t="shared" si="7"/>
        <v>Manon</v>
      </c>
      <c r="N72" s="2" t="str">
        <f t="shared" si="8"/>
        <v>BESSIEUX Manon</v>
      </c>
      <c r="O72" s="2" t="str">
        <f t="shared" si="9"/>
        <v>F</v>
      </c>
    </row>
    <row r="73" spans="1:15" ht="12.75">
      <c r="A73">
        <f t="shared" si="5"/>
        <v>22</v>
      </c>
      <c r="B73" s="48">
        <v>774</v>
      </c>
      <c r="C73" s="39" t="s">
        <v>222</v>
      </c>
      <c r="D73" s="39" t="s">
        <v>226</v>
      </c>
      <c r="E73" s="39">
        <v>35000</v>
      </c>
      <c r="F73" s="39" t="s">
        <v>224</v>
      </c>
      <c r="G73" s="39"/>
      <c r="H73" s="44">
        <v>2003</v>
      </c>
      <c r="I73" s="42" t="str">
        <f>IF(B73="","",IF(H73&lt;Categorie!$B$4,"VE4",VLOOKUP(H73,cat,2,TRUE)))</f>
        <v>EA</v>
      </c>
      <c r="J73" s="44" t="s">
        <v>64</v>
      </c>
      <c r="K73" s="45">
        <v>2</v>
      </c>
      <c r="L73" s="2" t="str">
        <f t="shared" si="6"/>
        <v>HUITRIC</v>
      </c>
      <c r="M73" s="2" t="str">
        <f t="shared" si="7"/>
        <v>Zoé</v>
      </c>
      <c r="N73" s="2" t="str">
        <f t="shared" si="8"/>
        <v>HUITRIC Zoé</v>
      </c>
      <c r="O73" s="2" t="str">
        <f t="shared" si="9"/>
        <v>F</v>
      </c>
    </row>
    <row r="74" spans="1:15" ht="12.75">
      <c r="A74">
        <f t="shared" si="5"/>
        <v>23</v>
      </c>
      <c r="B74" s="48">
        <v>775</v>
      </c>
      <c r="C74" s="39" t="s">
        <v>222</v>
      </c>
      <c r="D74" s="39" t="s">
        <v>225</v>
      </c>
      <c r="E74" s="39">
        <v>35000</v>
      </c>
      <c r="F74" s="39" t="s">
        <v>224</v>
      </c>
      <c r="G74" s="39"/>
      <c r="H74" s="44">
        <v>2005</v>
      </c>
      <c r="I74" s="42" t="str">
        <f>IF(B74="","",IF(H74&lt;Categorie!$B$4,"VE4",VLOOKUP(H74,cat,2,TRUE)))</f>
        <v>EA</v>
      </c>
      <c r="J74" s="44" t="s">
        <v>64</v>
      </c>
      <c r="K74" s="45">
        <v>2</v>
      </c>
      <c r="L74" s="2" t="str">
        <f t="shared" si="6"/>
        <v>HUITRIC</v>
      </c>
      <c r="M74" s="2" t="str">
        <f t="shared" si="7"/>
        <v>Jeanis</v>
      </c>
      <c r="N74" s="2" t="str">
        <f t="shared" si="8"/>
        <v>HUITRIC Jeanis</v>
      </c>
      <c r="O74" s="2" t="str">
        <f t="shared" si="9"/>
        <v>F</v>
      </c>
    </row>
    <row r="75" spans="1:15" ht="12.75">
      <c r="A75">
        <f t="shared" si="5"/>
        <v>24</v>
      </c>
      <c r="B75" s="48">
        <v>776</v>
      </c>
      <c r="C75" s="39" t="s">
        <v>222</v>
      </c>
      <c r="D75" s="39" t="s">
        <v>223</v>
      </c>
      <c r="E75" s="39">
        <v>35000</v>
      </c>
      <c r="F75" s="39" t="s">
        <v>224</v>
      </c>
      <c r="G75" s="39"/>
      <c r="H75" s="44">
        <v>2005</v>
      </c>
      <c r="I75" s="42" t="str">
        <f>IF(B75="","",IF(H75&lt;Categorie!$B$4,"VE4",VLOOKUP(H75,cat,2,TRUE)))</f>
        <v>EA</v>
      </c>
      <c r="J75" s="44" t="s">
        <v>64</v>
      </c>
      <c r="K75" s="45">
        <v>2</v>
      </c>
      <c r="L75" s="2" t="str">
        <f t="shared" si="6"/>
        <v>HUITRIC</v>
      </c>
      <c r="M75" s="2" t="str">
        <f t="shared" si="7"/>
        <v>Rosie</v>
      </c>
      <c r="N75" s="2" t="str">
        <f t="shared" si="8"/>
        <v>HUITRIC Rosie</v>
      </c>
      <c r="O75" s="2" t="str">
        <f t="shared" si="9"/>
        <v>F</v>
      </c>
    </row>
    <row r="76" spans="1:15" ht="12.75">
      <c r="A76">
        <f t="shared" si="5"/>
        <v>25</v>
      </c>
      <c r="B76" s="48">
        <v>777</v>
      </c>
      <c r="C76" s="39" t="s">
        <v>234</v>
      </c>
      <c r="D76" s="39" t="s">
        <v>235</v>
      </c>
      <c r="E76" s="39"/>
      <c r="F76" s="39"/>
      <c r="G76" s="39"/>
      <c r="H76" s="44">
        <v>2005</v>
      </c>
      <c r="I76" s="42" t="str">
        <f>IF(B76="","",IF(H76&lt;Categorie!$B$4,"VE4",VLOOKUP(H76,cat,2,TRUE)))</f>
        <v>EA</v>
      </c>
      <c r="J76" s="44" t="s">
        <v>64</v>
      </c>
      <c r="K76" s="45">
        <v>2</v>
      </c>
      <c r="L76" s="2" t="str">
        <f t="shared" si="6"/>
        <v>PETRIC</v>
      </c>
      <c r="M76" s="2" t="str">
        <f t="shared" si="7"/>
        <v>Claire</v>
      </c>
      <c r="N76" s="2" t="str">
        <f t="shared" si="8"/>
        <v>PETRIC Claire</v>
      </c>
      <c r="O76" s="2" t="str">
        <f t="shared" si="9"/>
        <v>F</v>
      </c>
    </row>
    <row r="77" spans="1:15" ht="12.75">
      <c r="A77">
        <v>1</v>
      </c>
      <c r="B77" s="48">
        <v>851</v>
      </c>
      <c r="C77" s="39" t="s">
        <v>87</v>
      </c>
      <c r="D77" s="39" t="s">
        <v>90</v>
      </c>
      <c r="E77" s="39">
        <v>12290</v>
      </c>
      <c r="F77" s="39" t="s">
        <v>89</v>
      </c>
      <c r="G77" s="39"/>
      <c r="H77" s="44">
        <v>1998</v>
      </c>
      <c r="I77" s="42" t="str">
        <f>IF(B77="","",IF(H77&lt;Categorie!$B$4,"VE4",VLOOKUP(H77,cat,2,TRUE)))</f>
        <v>BE</v>
      </c>
      <c r="J77" s="44" t="s">
        <v>64</v>
      </c>
      <c r="K77" s="45">
        <v>3</v>
      </c>
      <c r="L77" s="2" t="str">
        <f t="shared" si="6"/>
        <v>GABEN</v>
      </c>
      <c r="M77" s="2" t="str">
        <f t="shared" si="7"/>
        <v>Solène</v>
      </c>
      <c r="N77" s="2" t="str">
        <f t="shared" si="8"/>
        <v>GABEN Solène</v>
      </c>
      <c r="O77" s="2" t="str">
        <f t="shared" si="9"/>
        <v>F</v>
      </c>
    </row>
    <row r="78" spans="1:15" ht="12.75">
      <c r="A78">
        <f aca="true" t="shared" si="10" ref="A78:A83">A77+1</f>
        <v>2</v>
      </c>
      <c r="B78" s="48">
        <v>852</v>
      </c>
      <c r="C78" s="39" t="s">
        <v>110</v>
      </c>
      <c r="D78" s="39" t="s">
        <v>113</v>
      </c>
      <c r="E78" s="39">
        <v>31400</v>
      </c>
      <c r="F78" s="39" t="s">
        <v>112</v>
      </c>
      <c r="G78" s="39"/>
      <c r="H78" s="44">
        <v>1999</v>
      </c>
      <c r="I78" s="42" t="str">
        <f>IF(B78="","",IF(H78&lt;Categorie!$B$4,"VE4",VLOOKUP(H78,cat,2,TRUE)))</f>
        <v>BE</v>
      </c>
      <c r="J78" s="44" t="s">
        <v>44</v>
      </c>
      <c r="K78" s="45">
        <v>3</v>
      </c>
      <c r="L78" s="2" t="str">
        <f t="shared" si="6"/>
        <v>ROSSELET</v>
      </c>
      <c r="M78" s="2" t="str">
        <f t="shared" si="7"/>
        <v>Louis</v>
      </c>
      <c r="N78" s="2" t="str">
        <f t="shared" si="8"/>
        <v>ROSSELET Louis</v>
      </c>
      <c r="O78" s="2" t="str">
        <f t="shared" si="9"/>
        <v>M</v>
      </c>
    </row>
    <row r="79" spans="1:15" ht="12.75">
      <c r="A79">
        <f t="shared" si="10"/>
        <v>3</v>
      </c>
      <c r="B79" s="48">
        <v>853</v>
      </c>
      <c r="C79" s="39" t="s">
        <v>129</v>
      </c>
      <c r="D79" s="39" t="s">
        <v>130</v>
      </c>
      <c r="E79" s="39">
        <v>12740</v>
      </c>
      <c r="F79" s="39" t="s">
        <v>128</v>
      </c>
      <c r="G79" s="39" t="s">
        <v>131</v>
      </c>
      <c r="H79" s="44">
        <v>1998</v>
      </c>
      <c r="I79" s="42" t="str">
        <f>IF(B79="","",IF(H79&lt;Categorie!$B$4,"VE4",VLOOKUP(H79,cat,2,TRUE)))</f>
        <v>BE</v>
      </c>
      <c r="J79" s="44" t="s">
        <v>44</v>
      </c>
      <c r="K79" s="45">
        <v>3</v>
      </c>
      <c r="L79" s="2" t="str">
        <f t="shared" si="6"/>
        <v>LE STIR</v>
      </c>
      <c r="M79" s="2" t="str">
        <f t="shared" si="7"/>
        <v>Hugo</v>
      </c>
      <c r="N79" s="2" t="str">
        <f t="shared" si="8"/>
        <v>LE STIR Hugo</v>
      </c>
      <c r="O79" s="2" t="str">
        <f t="shared" si="9"/>
        <v>M</v>
      </c>
    </row>
    <row r="80" spans="1:15" ht="12.75">
      <c r="A80">
        <f t="shared" si="10"/>
        <v>4</v>
      </c>
      <c r="B80" s="48">
        <v>854</v>
      </c>
      <c r="C80" s="39" t="s">
        <v>171</v>
      </c>
      <c r="D80" s="39" t="s">
        <v>172</v>
      </c>
      <c r="E80" s="39">
        <v>12000</v>
      </c>
      <c r="F80" s="39" t="s">
        <v>76</v>
      </c>
      <c r="G80" s="39" t="s">
        <v>173</v>
      </c>
      <c r="H80" s="44">
        <v>1998</v>
      </c>
      <c r="I80" s="42" t="str">
        <f>IF(B80="","",IF(H80&lt;Categorie!$B$4,"VE4",VLOOKUP(H80,cat,2,TRUE)))</f>
        <v>BE</v>
      </c>
      <c r="J80" s="44" t="s">
        <v>64</v>
      </c>
      <c r="K80" s="45">
        <v>3</v>
      </c>
      <c r="L80" s="2" t="str">
        <f t="shared" si="6"/>
        <v>GUEROULT</v>
      </c>
      <c r="M80" s="2" t="str">
        <f t="shared" si="7"/>
        <v>Gabrielle</v>
      </c>
      <c r="N80" s="2" t="str">
        <f t="shared" si="8"/>
        <v>GUEROULT Gabrielle</v>
      </c>
      <c r="O80" s="2" t="str">
        <f t="shared" si="9"/>
        <v>F</v>
      </c>
    </row>
    <row r="81" spans="1:15" ht="12.75">
      <c r="A81">
        <f t="shared" si="10"/>
        <v>5</v>
      </c>
      <c r="B81" s="48">
        <v>855</v>
      </c>
      <c r="C81" s="39" t="s">
        <v>177</v>
      </c>
      <c r="D81" s="39" t="s">
        <v>182</v>
      </c>
      <c r="E81" s="39">
        <v>81000</v>
      </c>
      <c r="F81" s="39" t="s">
        <v>179</v>
      </c>
      <c r="G81" s="39"/>
      <c r="H81" s="44">
        <v>1999</v>
      </c>
      <c r="I81" s="42" t="str">
        <f>IF(B81="","",IF(H81&lt;Categorie!$B$4,"VE4",VLOOKUP(H81,cat,2,TRUE)))</f>
        <v>BE</v>
      </c>
      <c r="J81" s="44" t="s">
        <v>44</v>
      </c>
      <c r="K81" s="45">
        <v>3</v>
      </c>
      <c r="L81" s="2" t="str">
        <f t="shared" si="6"/>
        <v>BAILLY BARTHEZ</v>
      </c>
      <c r="M81" s="2" t="str">
        <f t="shared" si="7"/>
        <v>Timothé</v>
      </c>
      <c r="N81" s="2" t="str">
        <f t="shared" si="8"/>
        <v>BAILLY BARTHEZ Timothé</v>
      </c>
      <c r="O81" s="2" t="str">
        <f t="shared" si="9"/>
        <v>M</v>
      </c>
    </row>
    <row r="82" spans="1:15" ht="12.75">
      <c r="A82">
        <f t="shared" si="10"/>
        <v>6</v>
      </c>
      <c r="B82" s="48">
        <v>856</v>
      </c>
      <c r="C82" s="39" t="s">
        <v>207</v>
      </c>
      <c r="D82" s="39" t="s">
        <v>188</v>
      </c>
      <c r="E82" s="39">
        <v>12450</v>
      </c>
      <c r="F82" s="39" t="s">
        <v>78</v>
      </c>
      <c r="G82" s="39"/>
      <c r="H82" s="44">
        <v>1996</v>
      </c>
      <c r="I82" s="42" t="str">
        <f>IF(B82="","",IF(H82&lt;Categorie!$B$4,"VE4",VLOOKUP(H82,cat,2,TRUE)))</f>
        <v>MI</v>
      </c>
      <c r="J82" s="44" t="s">
        <v>44</v>
      </c>
      <c r="K82" s="45">
        <v>3</v>
      </c>
      <c r="L82" s="2" t="str">
        <f t="shared" si="6"/>
        <v>FUGIT</v>
      </c>
      <c r="M82" s="2" t="str">
        <f t="shared" si="7"/>
        <v>Pascal</v>
      </c>
      <c r="N82" s="2" t="str">
        <f t="shared" si="8"/>
        <v>FUGIT Pascal</v>
      </c>
      <c r="O82" s="2" t="str">
        <f t="shared" si="9"/>
        <v>M</v>
      </c>
    </row>
    <row r="83" spans="1:15" ht="12.75">
      <c r="A83">
        <f t="shared" si="10"/>
        <v>7</v>
      </c>
      <c r="B83" s="48">
        <v>857</v>
      </c>
      <c r="C83" s="39" t="s">
        <v>212</v>
      </c>
      <c r="D83" s="39" t="s">
        <v>213</v>
      </c>
      <c r="E83" s="39">
        <v>12160</v>
      </c>
      <c r="F83" s="39" t="s">
        <v>142</v>
      </c>
      <c r="G83" s="39"/>
      <c r="H83" s="44">
        <v>1999</v>
      </c>
      <c r="I83" s="42" t="str">
        <f>IF(B83="","",IF(H83&lt;Categorie!$B$4,"VE4",VLOOKUP(H83,cat,2,TRUE)))</f>
        <v>BE</v>
      </c>
      <c r="J83" s="44" t="s">
        <v>44</v>
      </c>
      <c r="K83" s="45">
        <v>3</v>
      </c>
      <c r="L83" s="2" t="str">
        <f t="shared" si="6"/>
        <v>MAZENQ</v>
      </c>
      <c r="M83" s="2" t="str">
        <f t="shared" si="7"/>
        <v>Fabien</v>
      </c>
      <c r="N83" s="2" t="str">
        <f t="shared" si="8"/>
        <v>MAZENQ Fabien</v>
      </c>
      <c r="O83" s="2" t="str">
        <f t="shared" si="9"/>
        <v>M</v>
      </c>
    </row>
    <row r="84" spans="2:15" ht="12.75">
      <c r="B84" s="48"/>
      <c r="C84" s="39"/>
      <c r="D84" s="39"/>
      <c r="E84" s="39"/>
      <c r="F84" s="39"/>
      <c r="G84" s="39"/>
      <c r="H84" s="44"/>
      <c r="I84" s="42">
        <f>IF(B84="","",IF(H84&lt;Categorie!$B$4,"VE4",VLOOKUP(H84,cat,2,TRUE)))</f>
      </c>
      <c r="J84" s="44"/>
      <c r="K84" s="45"/>
      <c r="L84" s="2">
        <f t="shared" si="6"/>
      </c>
      <c r="M84" s="2">
        <f t="shared" si="7"/>
      </c>
      <c r="N84" s="2">
        <f t="shared" si="8"/>
      </c>
      <c r="O84" s="2">
        <f t="shared" si="9"/>
      </c>
    </row>
    <row r="85" spans="2:15" ht="12.75">
      <c r="B85" s="48"/>
      <c r="C85" s="39"/>
      <c r="D85" s="39"/>
      <c r="E85" s="39"/>
      <c r="F85" s="39"/>
      <c r="G85" s="39"/>
      <c r="H85" s="44"/>
      <c r="I85" s="42">
        <f>IF(B85="","",IF(H85&lt;Categorie!$B$4,"VE4",VLOOKUP(H85,cat,2,TRUE)))</f>
      </c>
      <c r="J85" s="44"/>
      <c r="K85" s="45"/>
      <c r="L85" s="2">
        <f t="shared" si="6"/>
      </c>
      <c r="M85" s="2">
        <f t="shared" si="7"/>
      </c>
      <c r="N85" s="2">
        <f t="shared" si="8"/>
      </c>
      <c r="O85" s="2">
        <f t="shared" si="9"/>
      </c>
    </row>
    <row r="86" spans="2:15" ht="12.75">
      <c r="B86" s="48"/>
      <c r="C86" s="39"/>
      <c r="D86" s="39"/>
      <c r="E86" s="39"/>
      <c r="F86" s="39"/>
      <c r="G86" s="39"/>
      <c r="H86" s="44"/>
      <c r="I86" s="42">
        <f>IF(B86="","",IF(H86&lt;Categorie!$B$4,"VE4",VLOOKUP(H86,cat,2,TRUE)))</f>
      </c>
      <c r="J86" s="44"/>
      <c r="K86" s="45"/>
      <c r="L86" s="2">
        <f t="shared" si="6"/>
      </c>
      <c r="M86" s="2">
        <f t="shared" si="7"/>
      </c>
      <c r="N86" s="2">
        <f t="shared" si="8"/>
      </c>
      <c r="O86" s="2">
        <f t="shared" si="9"/>
      </c>
    </row>
    <row r="87" spans="2:15" ht="12.75">
      <c r="B87" s="48"/>
      <c r="C87" s="39"/>
      <c r="D87" s="39"/>
      <c r="E87" s="39"/>
      <c r="F87" s="39"/>
      <c r="G87" s="39"/>
      <c r="H87" s="44"/>
      <c r="I87" s="42">
        <f>IF(B87="","",IF(H87&lt;Categorie!$B$4,"VE4",VLOOKUP(H87,cat,2,TRUE)))</f>
      </c>
      <c r="J87" s="44"/>
      <c r="K87" s="45"/>
      <c r="L87" s="2">
        <f t="shared" si="6"/>
      </c>
      <c r="M87" s="2">
        <f t="shared" si="7"/>
      </c>
      <c r="N87" s="2">
        <f t="shared" si="8"/>
      </c>
      <c r="O87" s="2">
        <f t="shared" si="9"/>
      </c>
    </row>
    <row r="88" spans="2:15" ht="12.75">
      <c r="B88" s="48"/>
      <c r="C88" s="39"/>
      <c r="D88" s="39"/>
      <c r="E88" s="39"/>
      <c r="F88" s="39"/>
      <c r="G88" s="39"/>
      <c r="H88" s="44"/>
      <c r="I88" s="42">
        <f>IF(B88="","",IF(H88&lt;Categorie!$B$4,"VE4",VLOOKUP(H88,cat,2,TRUE)))</f>
      </c>
      <c r="J88" s="44"/>
      <c r="K88" s="45"/>
      <c r="L88" s="2">
        <f t="shared" si="6"/>
      </c>
      <c r="M88" s="2">
        <f t="shared" si="7"/>
      </c>
      <c r="N88" s="2">
        <f t="shared" si="8"/>
      </c>
      <c r="O88" s="2">
        <f t="shared" si="9"/>
      </c>
    </row>
    <row r="89" spans="2:15" ht="12.75">
      <c r="B89" s="48"/>
      <c r="C89" s="39"/>
      <c r="D89" s="39"/>
      <c r="E89" s="39"/>
      <c r="F89" s="39"/>
      <c r="G89" s="39"/>
      <c r="H89" s="44"/>
      <c r="I89" s="42">
        <f>IF(B89="","",IF(H89&lt;Categorie!$B$4,"VE4",VLOOKUP(H89,cat,2,TRUE)))</f>
      </c>
      <c r="J89" s="44"/>
      <c r="K89" s="45"/>
      <c r="L89" s="2">
        <f t="shared" si="6"/>
      </c>
      <c r="M89" s="2">
        <f t="shared" si="7"/>
      </c>
      <c r="N89" s="2">
        <f t="shared" si="8"/>
      </c>
      <c r="O89" s="2">
        <f t="shared" si="9"/>
      </c>
    </row>
    <row r="90" spans="2:15" ht="12.75">
      <c r="B90" s="48"/>
      <c r="C90" s="39"/>
      <c r="D90" s="39"/>
      <c r="E90" s="39"/>
      <c r="F90" s="39"/>
      <c r="G90" s="39"/>
      <c r="H90" s="44"/>
      <c r="I90" s="42">
        <f>IF(B90="","",IF(H90&lt;Categorie!$B$4,"VE4",VLOOKUP(H90,cat,2,TRUE)))</f>
      </c>
      <c r="J90" s="44"/>
      <c r="K90" s="45"/>
      <c r="L90" s="2">
        <f t="shared" si="6"/>
      </c>
      <c r="M90" s="2">
        <f t="shared" si="7"/>
      </c>
      <c r="N90" s="2">
        <f t="shared" si="8"/>
      </c>
      <c r="O90" s="2">
        <f t="shared" si="9"/>
      </c>
    </row>
    <row r="91" spans="2:15" ht="12.75">
      <c r="B91" s="48"/>
      <c r="C91" s="39"/>
      <c r="D91" s="39"/>
      <c r="E91" s="39"/>
      <c r="F91" s="39"/>
      <c r="G91" s="39"/>
      <c r="H91" s="44"/>
      <c r="I91" s="42">
        <f>IF(B91="","",IF(H91&lt;Categorie!$B$4,"VE4",VLOOKUP(H91,cat,2,TRUE)))</f>
      </c>
      <c r="J91" s="44"/>
      <c r="K91" s="45"/>
      <c r="L91" s="2">
        <f t="shared" si="6"/>
      </c>
      <c r="M91" s="2">
        <f t="shared" si="7"/>
      </c>
      <c r="N91" s="2">
        <f t="shared" si="8"/>
      </c>
      <c r="O91" s="2">
        <f t="shared" si="9"/>
      </c>
    </row>
    <row r="92" spans="2:15" ht="12.75">
      <c r="B92" s="48"/>
      <c r="C92" s="39"/>
      <c r="D92" s="39"/>
      <c r="E92" s="39"/>
      <c r="F92" s="39"/>
      <c r="G92" s="39"/>
      <c r="H92" s="44"/>
      <c r="I92" s="42">
        <f>IF(B92="","",IF(H92&lt;Categorie!$B$4,"VE4",VLOOKUP(H92,cat,2,TRUE)))</f>
      </c>
      <c r="J92" s="44"/>
      <c r="K92" s="45"/>
      <c r="L92" s="2">
        <f t="shared" si="6"/>
      </c>
      <c r="M92" s="2">
        <f t="shared" si="7"/>
      </c>
      <c r="N92" s="2">
        <f t="shared" si="8"/>
      </c>
      <c r="O92" s="2">
        <f t="shared" si="9"/>
      </c>
    </row>
    <row r="93" spans="2:15" ht="12.75">
      <c r="B93" s="48"/>
      <c r="C93" s="39"/>
      <c r="D93" s="39"/>
      <c r="E93" s="39"/>
      <c r="F93" s="39"/>
      <c r="G93" s="39"/>
      <c r="H93" s="44"/>
      <c r="I93" s="42">
        <f>IF(B93="","",IF(H93&lt;Categorie!$B$4,"VE4",VLOOKUP(H93,cat,2,TRUE)))</f>
      </c>
      <c r="J93" s="44"/>
      <c r="K93" s="45"/>
      <c r="L93" s="2">
        <f t="shared" si="6"/>
      </c>
      <c r="M93" s="2">
        <f t="shared" si="7"/>
      </c>
      <c r="N93" s="2">
        <f t="shared" si="8"/>
      </c>
      <c r="O93" s="2">
        <f t="shared" si="9"/>
      </c>
    </row>
    <row r="94" spans="2:15" ht="12.75">
      <c r="B94" s="48"/>
      <c r="C94" s="39"/>
      <c r="D94" s="39"/>
      <c r="E94" s="39"/>
      <c r="F94" s="39"/>
      <c r="G94" s="39"/>
      <c r="H94" s="44"/>
      <c r="I94" s="42">
        <f>IF(B94="","",IF(H94&lt;Categorie!$B$4,"VE4",VLOOKUP(H94,cat,2,TRUE)))</f>
      </c>
      <c r="J94" s="44"/>
      <c r="K94" s="45"/>
      <c r="L94" s="2">
        <f t="shared" si="6"/>
      </c>
      <c r="M94" s="2">
        <f t="shared" si="7"/>
      </c>
      <c r="N94" s="2">
        <f t="shared" si="8"/>
      </c>
      <c r="O94" s="2">
        <f t="shared" si="9"/>
      </c>
    </row>
    <row r="95" spans="2:15" ht="12.75">
      <c r="B95" s="48"/>
      <c r="C95" s="39"/>
      <c r="D95" s="39"/>
      <c r="E95" s="39"/>
      <c r="F95" s="39"/>
      <c r="G95" s="39"/>
      <c r="H95" s="44"/>
      <c r="I95" s="42">
        <f>IF(B95="","",IF(H95&lt;Categorie!$B$4,"VE4",VLOOKUP(H95,cat,2,TRUE)))</f>
      </c>
      <c r="J95" s="44"/>
      <c r="K95" s="45"/>
      <c r="L95" s="2">
        <f t="shared" si="6"/>
      </c>
      <c r="M95" s="2">
        <f t="shared" si="7"/>
      </c>
      <c r="N95" s="2">
        <f t="shared" si="8"/>
      </c>
      <c r="O95" s="2">
        <f t="shared" si="9"/>
      </c>
    </row>
    <row r="96" spans="2:15" ht="12.75">
      <c r="B96" s="48"/>
      <c r="C96" s="39"/>
      <c r="D96" s="39"/>
      <c r="E96" s="39"/>
      <c r="F96" s="39"/>
      <c r="G96" s="39"/>
      <c r="H96" s="44"/>
      <c r="I96" s="42">
        <f>IF(B96="","",IF(H96&lt;Categorie!$B$4,"VE4",VLOOKUP(H96,cat,2,TRUE)))</f>
      </c>
      <c r="J96" s="44"/>
      <c r="K96" s="45"/>
      <c r="L96" s="2">
        <f t="shared" si="6"/>
      </c>
      <c r="M96" s="2">
        <f t="shared" si="7"/>
      </c>
      <c r="N96" s="2">
        <f t="shared" si="8"/>
      </c>
      <c r="O96" s="2">
        <f t="shared" si="9"/>
      </c>
    </row>
    <row r="97" spans="2:15" ht="12.75">
      <c r="B97" s="48"/>
      <c r="C97" s="39"/>
      <c r="D97" s="39"/>
      <c r="E97" s="39"/>
      <c r="F97" s="39"/>
      <c r="G97" s="39"/>
      <c r="H97" s="44"/>
      <c r="I97" s="42">
        <f>IF(B97="","",IF(H97&lt;Categorie!$B$4,"VE4",VLOOKUP(H97,cat,2,TRUE)))</f>
      </c>
      <c r="J97" s="44"/>
      <c r="K97" s="45"/>
      <c r="L97" s="2">
        <f t="shared" si="6"/>
      </c>
      <c r="M97" s="2">
        <f t="shared" si="7"/>
      </c>
      <c r="N97" s="2">
        <f t="shared" si="8"/>
      </c>
      <c r="O97" s="2">
        <f t="shared" si="9"/>
      </c>
    </row>
    <row r="98" spans="2:15" ht="12.75">
      <c r="B98" s="48"/>
      <c r="C98" s="39"/>
      <c r="D98" s="39"/>
      <c r="E98" s="39"/>
      <c r="F98" s="39"/>
      <c r="G98" s="39"/>
      <c r="H98" s="44"/>
      <c r="I98" s="42">
        <f>IF(B98="","",IF(H98&lt;Categorie!$B$4,"VE4",VLOOKUP(H98,cat,2,TRUE)))</f>
      </c>
      <c r="J98" s="44"/>
      <c r="K98" s="45"/>
      <c r="L98" s="2">
        <f t="shared" si="6"/>
      </c>
      <c r="M98" s="2">
        <f t="shared" si="7"/>
      </c>
      <c r="N98" s="2">
        <f t="shared" si="8"/>
      </c>
      <c r="O98" s="2">
        <f t="shared" si="9"/>
      </c>
    </row>
    <row r="99" spans="2:15" ht="12.75">
      <c r="B99" s="48"/>
      <c r="C99" s="39"/>
      <c r="D99" s="39"/>
      <c r="E99" s="39"/>
      <c r="F99" s="39"/>
      <c r="G99" s="39"/>
      <c r="H99" s="44"/>
      <c r="I99" s="42">
        <f>IF(B99="","",IF(H99&lt;Categorie!$B$4,"VE4",VLOOKUP(H99,cat,2,TRUE)))</f>
      </c>
      <c r="J99" s="44"/>
      <c r="K99" s="45"/>
      <c r="L99" s="2">
        <f t="shared" si="6"/>
      </c>
      <c r="M99" s="2">
        <f t="shared" si="7"/>
      </c>
      <c r="N99" s="2">
        <f t="shared" si="8"/>
      </c>
      <c r="O99" s="2">
        <f t="shared" si="9"/>
      </c>
    </row>
    <row r="100" spans="2:15" ht="12.75">
      <c r="B100" s="48"/>
      <c r="C100" s="39"/>
      <c r="D100" s="39"/>
      <c r="E100" s="39"/>
      <c r="F100" s="39"/>
      <c r="G100" s="39"/>
      <c r="H100" s="44"/>
      <c r="I100" s="42">
        <f>IF(B100="","",IF(H100&lt;Categorie!$B$4,"VE4",VLOOKUP(H100,cat,2,TRUE)))</f>
      </c>
      <c r="J100" s="44"/>
      <c r="K100" s="45"/>
      <c r="L100" s="2">
        <f aca="true" t="shared" si="11" ref="L100:L150">IF(B100="","",UPPER(C100))</f>
      </c>
      <c r="M100" s="2">
        <f aca="true" t="shared" si="12" ref="M100:M150">IF(B100="","",PROPER(D100))</f>
      </c>
      <c r="N100" s="2">
        <f aca="true" t="shared" si="13" ref="N100:N150">IF(B100="","",L100&amp;" "&amp;M100)</f>
      </c>
      <c r="O100" s="2">
        <f aca="true" t="shared" si="14" ref="O100:O150">IF(B100="","",UPPER(J100))</f>
      </c>
    </row>
    <row r="101" spans="2:15" ht="12.75">
      <c r="B101" s="48"/>
      <c r="C101" s="39"/>
      <c r="D101" s="39"/>
      <c r="E101" s="39"/>
      <c r="F101" s="39"/>
      <c r="G101" s="39"/>
      <c r="H101" s="44"/>
      <c r="I101" s="42">
        <f>IF(B101="","",IF(H101&lt;Categorie!$B$4,"VE4",VLOOKUP(H101,cat,2,TRUE)))</f>
      </c>
      <c r="J101" s="44"/>
      <c r="K101" s="45"/>
      <c r="L101" s="2">
        <f t="shared" si="11"/>
      </c>
      <c r="M101" s="2">
        <f t="shared" si="12"/>
      </c>
      <c r="N101" s="2">
        <f t="shared" si="13"/>
      </c>
      <c r="O101" s="2">
        <f t="shared" si="14"/>
      </c>
    </row>
    <row r="102" spans="2:15" ht="12.75">
      <c r="B102" s="48"/>
      <c r="C102" s="39"/>
      <c r="D102" s="39"/>
      <c r="E102" s="39"/>
      <c r="F102" s="39"/>
      <c r="G102" s="39"/>
      <c r="H102" s="44"/>
      <c r="I102" s="42">
        <f>IF(B102="","",IF(H102&lt;Categorie!$B$4,"VE4",VLOOKUP(H102,cat,2,TRUE)))</f>
      </c>
      <c r="J102" s="44"/>
      <c r="K102" s="45"/>
      <c r="L102" s="2">
        <f t="shared" si="11"/>
      </c>
      <c r="M102" s="2">
        <f t="shared" si="12"/>
      </c>
      <c r="N102" s="2">
        <f t="shared" si="13"/>
      </c>
      <c r="O102" s="2">
        <f t="shared" si="14"/>
      </c>
    </row>
    <row r="103" spans="2:15" ht="12.75">
      <c r="B103" s="48"/>
      <c r="C103" s="39"/>
      <c r="D103" s="39"/>
      <c r="E103" s="39"/>
      <c r="F103" s="39"/>
      <c r="G103" s="39"/>
      <c r="H103" s="44"/>
      <c r="I103" s="42">
        <f>IF(B103="","",IF(H103&lt;Categorie!$B$4,"VE4",VLOOKUP(H103,cat,2,TRUE)))</f>
      </c>
      <c r="J103" s="44"/>
      <c r="K103" s="45"/>
      <c r="L103" s="2">
        <f t="shared" si="11"/>
      </c>
      <c r="M103" s="2">
        <f t="shared" si="12"/>
      </c>
      <c r="N103" s="2">
        <f t="shared" si="13"/>
      </c>
      <c r="O103" s="2">
        <f t="shared" si="14"/>
      </c>
    </row>
    <row r="104" spans="2:15" ht="12.75">
      <c r="B104" s="48"/>
      <c r="C104" s="39"/>
      <c r="D104" s="39"/>
      <c r="E104" s="39"/>
      <c r="F104" s="39"/>
      <c r="G104" s="39"/>
      <c r="H104" s="44"/>
      <c r="I104" s="42">
        <f>IF(B104="","",IF(H104&lt;Categorie!$B$4,"VE4",VLOOKUP(H104,cat,2,TRUE)))</f>
      </c>
      <c r="J104" s="44"/>
      <c r="K104" s="45"/>
      <c r="L104" s="2">
        <f t="shared" si="11"/>
      </c>
      <c r="M104" s="2">
        <f t="shared" si="12"/>
      </c>
      <c r="N104" s="2">
        <f t="shared" si="13"/>
      </c>
      <c r="O104" s="2">
        <f t="shared" si="14"/>
      </c>
    </row>
    <row r="105" spans="2:15" ht="12.75">
      <c r="B105" s="48"/>
      <c r="C105" s="39"/>
      <c r="D105" s="39"/>
      <c r="E105" s="39"/>
      <c r="F105" s="39"/>
      <c r="G105" s="39"/>
      <c r="H105" s="44"/>
      <c r="I105" s="42">
        <f>IF(B105="","",IF(H105&lt;Categorie!$B$4,"VE4",VLOOKUP(H105,cat,2,TRUE)))</f>
      </c>
      <c r="J105" s="44"/>
      <c r="K105" s="45"/>
      <c r="L105" s="2">
        <f t="shared" si="11"/>
      </c>
      <c r="M105" s="2">
        <f t="shared" si="12"/>
      </c>
      <c r="N105" s="2">
        <f t="shared" si="13"/>
      </c>
      <c r="O105" s="2">
        <f t="shared" si="14"/>
      </c>
    </row>
    <row r="106" spans="2:15" ht="12.75">
      <c r="B106" s="48"/>
      <c r="C106" s="39"/>
      <c r="D106" s="39"/>
      <c r="E106" s="39"/>
      <c r="F106" s="39"/>
      <c r="G106" s="39"/>
      <c r="H106" s="44"/>
      <c r="I106" s="42">
        <f>IF(B106="","",IF(H106&lt;Categorie!$B$4,"VE4",VLOOKUP(H106,cat,2,TRUE)))</f>
      </c>
      <c r="J106" s="44"/>
      <c r="K106" s="45"/>
      <c r="L106" s="2">
        <f t="shared" si="11"/>
      </c>
      <c r="M106" s="2">
        <f t="shared" si="12"/>
      </c>
      <c r="N106" s="2">
        <f t="shared" si="13"/>
      </c>
      <c r="O106" s="2">
        <f t="shared" si="14"/>
      </c>
    </row>
    <row r="107" spans="2:15" ht="12.75">
      <c r="B107" s="48"/>
      <c r="C107" s="39"/>
      <c r="D107" s="39"/>
      <c r="E107" s="39"/>
      <c r="F107" s="39"/>
      <c r="G107" s="39"/>
      <c r="H107" s="44"/>
      <c r="I107" s="42">
        <f>IF(B107="","",IF(H107&lt;Categorie!$B$4,"VE4",VLOOKUP(H107,cat,2,TRUE)))</f>
      </c>
      <c r="J107" s="44"/>
      <c r="K107" s="45"/>
      <c r="L107" s="2">
        <f t="shared" si="11"/>
      </c>
      <c r="M107" s="2">
        <f t="shared" si="12"/>
      </c>
      <c r="N107" s="2">
        <f t="shared" si="13"/>
      </c>
      <c r="O107" s="2">
        <f t="shared" si="14"/>
      </c>
    </row>
    <row r="108" spans="2:15" ht="12.75">
      <c r="B108" s="48"/>
      <c r="C108" s="39"/>
      <c r="D108" s="39"/>
      <c r="E108" s="39"/>
      <c r="F108" s="39"/>
      <c r="G108" s="39"/>
      <c r="H108" s="44"/>
      <c r="I108" s="42">
        <f>IF(B108="","",IF(H108&lt;Categorie!$B$4,"VE4",VLOOKUP(H108,cat,2,TRUE)))</f>
      </c>
      <c r="J108" s="44"/>
      <c r="K108" s="45"/>
      <c r="L108" s="2">
        <f t="shared" si="11"/>
      </c>
      <c r="M108" s="2">
        <f t="shared" si="12"/>
      </c>
      <c r="N108" s="2">
        <f t="shared" si="13"/>
      </c>
      <c r="O108" s="2">
        <f t="shared" si="14"/>
      </c>
    </row>
    <row r="109" spans="2:15" ht="12.75">
      <c r="B109" s="48"/>
      <c r="C109" s="39"/>
      <c r="D109" s="39"/>
      <c r="E109" s="39"/>
      <c r="F109" s="39"/>
      <c r="G109" s="39"/>
      <c r="H109" s="44"/>
      <c r="I109" s="42">
        <f>IF(B109="","",IF(H109&lt;Categorie!$B$4,"VE4",VLOOKUP(H109,cat,2,TRUE)))</f>
      </c>
      <c r="J109" s="44"/>
      <c r="K109" s="45"/>
      <c r="L109" s="2">
        <f t="shared" si="11"/>
      </c>
      <c r="M109" s="2">
        <f t="shared" si="12"/>
      </c>
      <c r="N109" s="2">
        <f t="shared" si="13"/>
      </c>
      <c r="O109" s="2">
        <f t="shared" si="14"/>
      </c>
    </row>
    <row r="110" spans="2:15" ht="12.75">
      <c r="B110" s="48"/>
      <c r="C110" s="39"/>
      <c r="D110" s="39"/>
      <c r="E110" s="39"/>
      <c r="F110" s="39"/>
      <c r="G110" s="39"/>
      <c r="H110" s="44"/>
      <c r="I110" s="42">
        <f>IF(B110="","",IF(H110&lt;Categorie!$B$4,"VE4",VLOOKUP(H110,cat,2,TRUE)))</f>
      </c>
      <c r="J110" s="44"/>
      <c r="K110" s="45"/>
      <c r="L110" s="2">
        <f t="shared" si="11"/>
      </c>
      <c r="M110" s="2">
        <f t="shared" si="12"/>
      </c>
      <c r="N110" s="2">
        <f t="shared" si="13"/>
      </c>
      <c r="O110" s="2">
        <f t="shared" si="14"/>
      </c>
    </row>
    <row r="111" spans="2:15" ht="12.75">
      <c r="B111" s="48"/>
      <c r="C111" s="39"/>
      <c r="D111" s="39"/>
      <c r="E111" s="39"/>
      <c r="F111" s="39"/>
      <c r="G111" s="39"/>
      <c r="H111" s="44"/>
      <c r="I111" s="42">
        <f>IF(B111="","",IF(H111&lt;Categorie!$B$4,"VE4",VLOOKUP(H111,cat,2,TRUE)))</f>
      </c>
      <c r="J111" s="44"/>
      <c r="K111" s="45"/>
      <c r="L111" s="2">
        <f t="shared" si="11"/>
      </c>
      <c r="M111" s="2">
        <f t="shared" si="12"/>
      </c>
      <c r="N111" s="2">
        <f t="shared" si="13"/>
      </c>
      <c r="O111" s="2">
        <f t="shared" si="14"/>
      </c>
    </row>
    <row r="112" spans="2:15" ht="12.75">
      <c r="B112" s="48"/>
      <c r="C112" s="39"/>
      <c r="D112" s="39"/>
      <c r="E112" s="39"/>
      <c r="F112" s="39"/>
      <c r="G112" s="39"/>
      <c r="H112" s="44"/>
      <c r="I112" s="42">
        <f>IF(B112="","",IF(H112&lt;Categorie!$B$4,"VE4",VLOOKUP(H112,cat,2,TRUE)))</f>
      </c>
      <c r="J112" s="44"/>
      <c r="K112" s="45"/>
      <c r="L112" s="2">
        <f t="shared" si="11"/>
      </c>
      <c r="M112" s="2">
        <f t="shared" si="12"/>
      </c>
      <c r="N112" s="2">
        <f t="shared" si="13"/>
      </c>
      <c r="O112" s="2">
        <f t="shared" si="14"/>
      </c>
    </row>
    <row r="113" spans="2:15" ht="12.75">
      <c r="B113" s="48"/>
      <c r="C113" s="39"/>
      <c r="D113" s="39"/>
      <c r="E113" s="39"/>
      <c r="F113" s="39"/>
      <c r="G113" s="39"/>
      <c r="H113" s="44"/>
      <c r="I113" s="42">
        <f>IF(B113="","",IF(H113&lt;Categorie!$B$4,"VE4",VLOOKUP(H113,cat,2,TRUE)))</f>
      </c>
      <c r="J113" s="44"/>
      <c r="K113" s="45"/>
      <c r="L113" s="2">
        <f t="shared" si="11"/>
      </c>
      <c r="M113" s="2">
        <f t="shared" si="12"/>
      </c>
      <c r="N113" s="2">
        <f t="shared" si="13"/>
      </c>
      <c r="O113" s="2">
        <f t="shared" si="14"/>
      </c>
    </row>
    <row r="114" spans="2:15" ht="12.75">
      <c r="B114" s="48"/>
      <c r="C114" s="39"/>
      <c r="D114" s="39"/>
      <c r="E114" s="39"/>
      <c r="F114" s="39"/>
      <c r="G114" s="39"/>
      <c r="H114" s="44"/>
      <c r="I114" s="42">
        <f>IF(B114="","",IF(H114&lt;Categorie!$B$4,"VE4",VLOOKUP(H114,cat,2,TRUE)))</f>
      </c>
      <c r="J114" s="44"/>
      <c r="K114" s="45"/>
      <c r="L114" s="2">
        <f t="shared" si="11"/>
      </c>
      <c r="M114" s="2">
        <f t="shared" si="12"/>
      </c>
      <c r="N114" s="2">
        <f t="shared" si="13"/>
      </c>
      <c r="O114" s="2">
        <f t="shared" si="14"/>
      </c>
    </row>
    <row r="115" spans="2:15" ht="12.75">
      <c r="B115" s="48"/>
      <c r="C115" s="39"/>
      <c r="D115" s="39"/>
      <c r="E115" s="39"/>
      <c r="F115" s="39"/>
      <c r="G115" s="39"/>
      <c r="H115" s="44"/>
      <c r="I115" s="42">
        <f>IF(B115="","",IF(H115&lt;Categorie!$B$4,"VE4",VLOOKUP(H115,cat,2,TRUE)))</f>
      </c>
      <c r="J115" s="44"/>
      <c r="K115" s="45"/>
      <c r="L115" s="2">
        <f t="shared" si="11"/>
      </c>
      <c r="M115" s="2">
        <f t="shared" si="12"/>
      </c>
      <c r="N115" s="2">
        <f t="shared" si="13"/>
      </c>
      <c r="O115" s="2">
        <f t="shared" si="14"/>
      </c>
    </row>
    <row r="116" spans="2:15" ht="12.75">
      <c r="B116" s="48"/>
      <c r="C116" s="39"/>
      <c r="D116" s="39"/>
      <c r="E116" s="39"/>
      <c r="F116" s="39"/>
      <c r="G116" s="39"/>
      <c r="H116" s="44"/>
      <c r="I116" s="42">
        <f>IF(B116="","",IF(H116&lt;Categorie!$B$4,"VE4",VLOOKUP(H116,cat,2,TRUE)))</f>
      </c>
      <c r="J116" s="44"/>
      <c r="K116" s="45"/>
      <c r="L116" s="2">
        <f t="shared" si="11"/>
      </c>
      <c r="M116" s="2">
        <f t="shared" si="12"/>
      </c>
      <c r="N116" s="2">
        <f t="shared" si="13"/>
      </c>
      <c r="O116" s="2">
        <f t="shared" si="14"/>
      </c>
    </row>
    <row r="117" spans="2:15" ht="12.75">
      <c r="B117" s="48"/>
      <c r="C117" s="39"/>
      <c r="D117" s="39"/>
      <c r="E117" s="39"/>
      <c r="F117" s="39"/>
      <c r="G117" s="39"/>
      <c r="H117" s="44"/>
      <c r="I117" s="42">
        <f>IF(B117="","",IF(H117&lt;Categorie!$B$4,"VE4",VLOOKUP(H117,cat,2,TRUE)))</f>
      </c>
      <c r="J117" s="44"/>
      <c r="K117" s="45"/>
      <c r="L117" s="2">
        <f t="shared" si="11"/>
      </c>
      <c r="M117" s="2">
        <f t="shared" si="12"/>
      </c>
      <c r="N117" s="2">
        <f t="shared" si="13"/>
      </c>
      <c r="O117" s="2">
        <f t="shared" si="14"/>
      </c>
    </row>
    <row r="118" spans="2:15" ht="12.75">
      <c r="B118" s="48"/>
      <c r="C118" s="39"/>
      <c r="D118" s="39"/>
      <c r="E118" s="39"/>
      <c r="F118" s="39"/>
      <c r="G118" s="39"/>
      <c r="H118" s="44"/>
      <c r="I118" s="42">
        <f>IF(B118="","",IF(H118&lt;Categorie!$B$4,"VE4",VLOOKUP(H118,cat,2,TRUE)))</f>
      </c>
      <c r="J118" s="44"/>
      <c r="K118" s="45"/>
      <c r="L118" s="2">
        <f t="shared" si="11"/>
      </c>
      <c r="M118" s="2">
        <f t="shared" si="12"/>
      </c>
      <c r="N118" s="2">
        <f t="shared" si="13"/>
      </c>
      <c r="O118" s="2">
        <f t="shared" si="14"/>
      </c>
    </row>
    <row r="119" spans="2:15" ht="12.75">
      <c r="B119" s="48"/>
      <c r="C119" s="39"/>
      <c r="D119" s="39"/>
      <c r="E119" s="39"/>
      <c r="F119" s="39"/>
      <c r="G119" s="39"/>
      <c r="H119" s="44"/>
      <c r="I119" s="42">
        <f>IF(B119="","",IF(H119&lt;Categorie!$B$4,"VE4",VLOOKUP(H119,cat,2,TRUE)))</f>
      </c>
      <c r="J119" s="44"/>
      <c r="K119" s="45"/>
      <c r="L119" s="2">
        <f t="shared" si="11"/>
      </c>
      <c r="M119" s="2">
        <f t="shared" si="12"/>
      </c>
      <c r="N119" s="2">
        <f t="shared" si="13"/>
      </c>
      <c r="O119" s="2">
        <f t="shared" si="14"/>
      </c>
    </row>
    <row r="120" spans="2:15" ht="12.75">
      <c r="B120" s="48"/>
      <c r="C120" s="39"/>
      <c r="D120" s="39"/>
      <c r="E120" s="39"/>
      <c r="F120" s="39"/>
      <c r="G120" s="39"/>
      <c r="H120" s="44"/>
      <c r="I120" s="42">
        <f>IF(B120="","",IF(H120&lt;Categorie!$B$4,"VE4",VLOOKUP(H120,cat,2,TRUE)))</f>
      </c>
      <c r="J120" s="44"/>
      <c r="K120" s="45"/>
      <c r="L120" s="2">
        <f t="shared" si="11"/>
      </c>
      <c r="M120" s="2">
        <f t="shared" si="12"/>
      </c>
      <c r="N120" s="2">
        <f t="shared" si="13"/>
      </c>
      <c r="O120" s="2">
        <f t="shared" si="14"/>
      </c>
    </row>
    <row r="121" spans="2:15" ht="12.75">
      <c r="B121" s="48"/>
      <c r="C121" s="39"/>
      <c r="D121" s="39"/>
      <c r="E121" s="39"/>
      <c r="F121" s="39"/>
      <c r="G121" s="39"/>
      <c r="H121" s="44"/>
      <c r="I121" s="42">
        <f>IF(B121="","",IF(H121&lt;Categorie!$B$4,"VE4",VLOOKUP(H121,cat,2,TRUE)))</f>
      </c>
      <c r="J121" s="44"/>
      <c r="K121" s="45"/>
      <c r="L121" s="2">
        <f t="shared" si="11"/>
      </c>
      <c r="M121" s="2">
        <f t="shared" si="12"/>
      </c>
      <c r="N121" s="2">
        <f t="shared" si="13"/>
      </c>
      <c r="O121" s="2">
        <f t="shared" si="14"/>
      </c>
    </row>
    <row r="122" spans="2:15" ht="12.75">
      <c r="B122" s="48"/>
      <c r="C122" s="39"/>
      <c r="D122" s="39"/>
      <c r="E122" s="39"/>
      <c r="F122" s="39"/>
      <c r="G122" s="39"/>
      <c r="H122" s="44"/>
      <c r="I122" s="42">
        <f>IF(B122="","",IF(H122&lt;Categorie!$B$4,"VE4",VLOOKUP(H122,cat,2,TRUE)))</f>
      </c>
      <c r="J122" s="44"/>
      <c r="K122" s="45"/>
      <c r="L122" s="2">
        <f t="shared" si="11"/>
      </c>
      <c r="M122" s="2">
        <f t="shared" si="12"/>
      </c>
      <c r="N122" s="2">
        <f t="shared" si="13"/>
      </c>
      <c r="O122" s="2">
        <f t="shared" si="14"/>
      </c>
    </row>
    <row r="123" spans="2:15" ht="12.75">
      <c r="B123" s="48"/>
      <c r="C123" s="39"/>
      <c r="D123" s="39"/>
      <c r="E123" s="39"/>
      <c r="F123" s="39"/>
      <c r="G123" s="39"/>
      <c r="H123" s="44"/>
      <c r="I123" s="42">
        <f>IF(B123="","",IF(H123&lt;Categorie!$B$4,"VE4",VLOOKUP(H123,cat,2,TRUE)))</f>
      </c>
      <c r="J123" s="44"/>
      <c r="K123" s="45"/>
      <c r="L123" s="2">
        <f t="shared" si="11"/>
      </c>
      <c r="M123" s="2">
        <f t="shared" si="12"/>
      </c>
      <c r="N123" s="2">
        <f t="shared" si="13"/>
      </c>
      <c r="O123" s="2">
        <f t="shared" si="14"/>
      </c>
    </row>
    <row r="124" spans="2:15" ht="12.75">
      <c r="B124" s="48"/>
      <c r="C124" s="39"/>
      <c r="D124" s="39"/>
      <c r="E124" s="39"/>
      <c r="F124" s="39"/>
      <c r="G124" s="39"/>
      <c r="H124" s="44"/>
      <c r="I124" s="42">
        <f>IF(B124="","",IF(H124&lt;Categorie!$B$4,"VE4",VLOOKUP(H124,cat,2,TRUE)))</f>
      </c>
      <c r="J124" s="44"/>
      <c r="K124" s="45"/>
      <c r="L124" s="2">
        <f t="shared" si="11"/>
      </c>
      <c r="M124" s="2">
        <f t="shared" si="12"/>
      </c>
      <c r="N124" s="2">
        <f t="shared" si="13"/>
      </c>
      <c r="O124" s="2">
        <f t="shared" si="14"/>
      </c>
    </row>
    <row r="125" spans="2:15" ht="12.75">
      <c r="B125" s="48"/>
      <c r="C125" s="39"/>
      <c r="D125" s="39"/>
      <c r="E125" s="39"/>
      <c r="F125" s="39"/>
      <c r="G125" s="39"/>
      <c r="H125" s="44"/>
      <c r="I125" s="42">
        <f>IF(B125="","",IF(H125&lt;Categorie!$B$4,"VE4",VLOOKUP(H125,cat,2,TRUE)))</f>
      </c>
      <c r="J125" s="44"/>
      <c r="K125" s="45"/>
      <c r="L125" s="2">
        <f t="shared" si="11"/>
      </c>
      <c r="M125" s="2">
        <f t="shared" si="12"/>
      </c>
      <c r="N125" s="2">
        <f t="shared" si="13"/>
      </c>
      <c r="O125" s="2">
        <f t="shared" si="14"/>
      </c>
    </row>
    <row r="126" spans="2:15" ht="12.75">
      <c r="B126" s="48"/>
      <c r="C126" s="39"/>
      <c r="D126" s="39"/>
      <c r="E126" s="39"/>
      <c r="F126" s="39"/>
      <c r="G126" s="39"/>
      <c r="H126" s="44"/>
      <c r="I126" s="42">
        <f>IF(B126="","",IF(H126&lt;Categorie!$B$4,"VE4",VLOOKUP(H126,cat,2,TRUE)))</f>
      </c>
      <c r="J126" s="44"/>
      <c r="K126" s="45"/>
      <c r="L126" s="2">
        <f t="shared" si="11"/>
      </c>
      <c r="M126" s="2">
        <f t="shared" si="12"/>
      </c>
      <c r="N126" s="2">
        <f t="shared" si="13"/>
      </c>
      <c r="O126" s="2">
        <f t="shared" si="14"/>
      </c>
    </row>
    <row r="127" spans="2:15" ht="12.75">
      <c r="B127" s="48"/>
      <c r="C127" s="39"/>
      <c r="D127" s="39"/>
      <c r="E127" s="39"/>
      <c r="F127" s="39"/>
      <c r="G127" s="39"/>
      <c r="H127" s="44"/>
      <c r="I127" s="42">
        <f>IF(B127="","",IF(H127&lt;Categorie!$B$4,"VE4",VLOOKUP(H127,cat,2,TRUE)))</f>
      </c>
      <c r="J127" s="44"/>
      <c r="K127" s="45"/>
      <c r="L127" s="2">
        <f t="shared" si="11"/>
      </c>
      <c r="M127" s="2">
        <f t="shared" si="12"/>
      </c>
      <c r="N127" s="2">
        <f t="shared" si="13"/>
      </c>
      <c r="O127" s="2">
        <f t="shared" si="14"/>
      </c>
    </row>
    <row r="128" spans="2:15" ht="12.75">
      <c r="B128" s="48"/>
      <c r="C128" s="39"/>
      <c r="D128" s="39"/>
      <c r="E128" s="39"/>
      <c r="F128" s="39"/>
      <c r="G128" s="39"/>
      <c r="H128" s="44"/>
      <c r="I128" s="42">
        <f>IF(B128="","",IF(H128&lt;Categorie!$B$4,"VE4",VLOOKUP(H128,cat,2,TRUE)))</f>
      </c>
      <c r="J128" s="44"/>
      <c r="K128" s="45"/>
      <c r="L128" s="2">
        <f t="shared" si="11"/>
      </c>
      <c r="M128" s="2">
        <f t="shared" si="12"/>
      </c>
      <c r="N128" s="2">
        <f t="shared" si="13"/>
      </c>
      <c r="O128" s="2">
        <f t="shared" si="14"/>
      </c>
    </row>
    <row r="129" spans="2:15" ht="12.75">
      <c r="B129" s="48"/>
      <c r="C129" s="39"/>
      <c r="D129" s="39"/>
      <c r="E129" s="39"/>
      <c r="F129" s="39"/>
      <c r="G129" s="39"/>
      <c r="H129" s="44"/>
      <c r="I129" s="42">
        <f>IF(B129="","",IF(H129&lt;Categorie!$B$4,"VE4",VLOOKUP(H129,cat,2,TRUE)))</f>
      </c>
      <c r="J129" s="44"/>
      <c r="K129" s="45"/>
      <c r="L129" s="2">
        <f t="shared" si="11"/>
      </c>
      <c r="M129" s="2">
        <f t="shared" si="12"/>
      </c>
      <c r="N129" s="2">
        <f t="shared" si="13"/>
      </c>
      <c r="O129" s="2">
        <f t="shared" si="14"/>
      </c>
    </row>
    <row r="130" spans="2:15" ht="12.75">
      <c r="B130" s="48"/>
      <c r="C130" s="39"/>
      <c r="D130" s="39"/>
      <c r="E130" s="39"/>
      <c r="F130" s="39"/>
      <c r="G130" s="39"/>
      <c r="H130" s="44"/>
      <c r="I130" s="42">
        <f>IF(B130="","",IF(H130&lt;Categorie!$B$4,"VE4",VLOOKUP(H130,cat,2,TRUE)))</f>
      </c>
      <c r="J130" s="44"/>
      <c r="K130" s="45"/>
      <c r="L130" s="2">
        <f t="shared" si="11"/>
      </c>
      <c r="M130" s="2">
        <f t="shared" si="12"/>
      </c>
      <c r="N130" s="2">
        <f t="shared" si="13"/>
      </c>
      <c r="O130" s="2">
        <f t="shared" si="14"/>
      </c>
    </row>
    <row r="131" spans="2:15" ht="12.75">
      <c r="B131" s="48"/>
      <c r="C131" s="39"/>
      <c r="D131" s="39"/>
      <c r="E131" s="39"/>
      <c r="F131" s="39"/>
      <c r="G131" s="39"/>
      <c r="H131" s="44"/>
      <c r="I131" s="42">
        <f>IF(B131="","",IF(H131&lt;Categorie!$B$4,"VE4",VLOOKUP(H131,cat,2,TRUE)))</f>
      </c>
      <c r="J131" s="44"/>
      <c r="K131" s="45"/>
      <c r="L131" s="2">
        <f t="shared" si="11"/>
      </c>
      <c r="M131" s="2">
        <f t="shared" si="12"/>
      </c>
      <c r="N131" s="2">
        <f t="shared" si="13"/>
      </c>
      <c r="O131" s="2">
        <f t="shared" si="14"/>
      </c>
    </row>
    <row r="132" spans="2:15" ht="12.75">
      <c r="B132" s="48"/>
      <c r="C132" s="39"/>
      <c r="D132" s="39"/>
      <c r="E132" s="39"/>
      <c r="F132" s="39"/>
      <c r="G132" s="39"/>
      <c r="H132" s="44"/>
      <c r="I132" s="42">
        <f>IF(B132="","",IF(H132&lt;Categorie!$B$4,"VE4",VLOOKUP(H132,cat,2,TRUE)))</f>
      </c>
      <c r="J132" s="44"/>
      <c r="K132" s="45"/>
      <c r="L132" s="2">
        <f t="shared" si="11"/>
      </c>
      <c r="M132" s="2">
        <f t="shared" si="12"/>
      </c>
      <c r="N132" s="2">
        <f t="shared" si="13"/>
      </c>
      <c r="O132" s="2">
        <f t="shared" si="14"/>
      </c>
    </row>
    <row r="133" spans="2:15" ht="12.75">
      <c r="B133" s="48"/>
      <c r="C133" s="39"/>
      <c r="D133" s="39"/>
      <c r="E133" s="39"/>
      <c r="F133" s="39"/>
      <c r="G133" s="39"/>
      <c r="H133" s="44"/>
      <c r="I133" s="42">
        <f>IF(B133="","",IF(H133&lt;Categorie!$B$4,"VE4",VLOOKUP(H133,cat,2,TRUE)))</f>
      </c>
      <c r="J133" s="44"/>
      <c r="K133" s="45"/>
      <c r="L133" s="2">
        <f t="shared" si="11"/>
      </c>
      <c r="M133" s="2">
        <f t="shared" si="12"/>
      </c>
      <c r="N133" s="2">
        <f t="shared" si="13"/>
      </c>
      <c r="O133" s="2">
        <f t="shared" si="14"/>
      </c>
    </row>
    <row r="134" spans="2:15" ht="12.75">
      <c r="B134" s="48"/>
      <c r="C134" s="39"/>
      <c r="D134" s="39"/>
      <c r="E134" s="39"/>
      <c r="F134" s="39"/>
      <c r="G134" s="39"/>
      <c r="H134" s="44"/>
      <c r="I134" s="42">
        <f>IF(B134="","",IF(H134&lt;Categorie!$B$4,"VE4",VLOOKUP(H134,cat,2,TRUE)))</f>
      </c>
      <c r="J134" s="44"/>
      <c r="K134" s="45"/>
      <c r="L134" s="2">
        <f t="shared" si="11"/>
      </c>
      <c r="M134" s="2">
        <f t="shared" si="12"/>
      </c>
      <c r="N134" s="2">
        <f t="shared" si="13"/>
      </c>
      <c r="O134" s="2">
        <f t="shared" si="14"/>
      </c>
    </row>
    <row r="135" spans="2:15" ht="12.75">
      <c r="B135" s="48"/>
      <c r="C135" s="39"/>
      <c r="D135" s="39"/>
      <c r="E135" s="39"/>
      <c r="F135" s="39"/>
      <c r="G135" s="39"/>
      <c r="H135" s="44"/>
      <c r="I135" s="42">
        <f>IF(B135="","",IF(H135&lt;Categorie!$B$4,"VE4",VLOOKUP(H135,cat,2,TRUE)))</f>
      </c>
      <c r="J135" s="44"/>
      <c r="K135" s="45"/>
      <c r="L135" s="2">
        <f t="shared" si="11"/>
      </c>
      <c r="M135" s="2">
        <f t="shared" si="12"/>
      </c>
      <c r="N135" s="2">
        <f t="shared" si="13"/>
      </c>
      <c r="O135" s="2">
        <f t="shared" si="14"/>
      </c>
    </row>
    <row r="136" spans="2:15" ht="12.75">
      <c r="B136" s="48"/>
      <c r="C136" s="39"/>
      <c r="D136" s="39"/>
      <c r="E136" s="39"/>
      <c r="F136" s="39"/>
      <c r="G136" s="39"/>
      <c r="H136" s="44"/>
      <c r="I136" s="42">
        <f>IF(B136="","",IF(H136&lt;Categorie!$B$4,"VE4",VLOOKUP(H136,cat,2,TRUE)))</f>
      </c>
      <c r="J136" s="44"/>
      <c r="K136" s="45"/>
      <c r="L136" s="2">
        <f t="shared" si="11"/>
      </c>
      <c r="M136" s="2">
        <f t="shared" si="12"/>
      </c>
      <c r="N136" s="2">
        <f t="shared" si="13"/>
      </c>
      <c r="O136" s="2">
        <f t="shared" si="14"/>
      </c>
    </row>
    <row r="137" spans="2:15" ht="12.75">
      <c r="B137" s="48"/>
      <c r="C137" s="39"/>
      <c r="D137" s="39"/>
      <c r="E137" s="39"/>
      <c r="F137" s="39"/>
      <c r="G137" s="39"/>
      <c r="H137" s="44"/>
      <c r="I137" s="42">
        <f>IF(B137="","",IF(H137&lt;Categorie!$B$4,"VE4",VLOOKUP(H137,cat,2,TRUE)))</f>
      </c>
      <c r="J137" s="44"/>
      <c r="K137" s="45"/>
      <c r="L137" s="2">
        <f t="shared" si="11"/>
      </c>
      <c r="M137" s="2">
        <f t="shared" si="12"/>
      </c>
      <c r="N137" s="2">
        <f t="shared" si="13"/>
      </c>
      <c r="O137" s="2">
        <f t="shared" si="14"/>
      </c>
    </row>
    <row r="138" spans="2:15" ht="12.75">
      <c r="B138" s="48"/>
      <c r="C138" s="39"/>
      <c r="D138" s="39"/>
      <c r="E138" s="39"/>
      <c r="F138" s="39"/>
      <c r="G138" s="39"/>
      <c r="H138" s="44"/>
      <c r="I138" s="42">
        <f>IF(B138="","",IF(H138&lt;Categorie!$B$4,"VE4",VLOOKUP(H138,cat,2,TRUE)))</f>
      </c>
      <c r="J138" s="44"/>
      <c r="K138" s="45"/>
      <c r="L138" s="2">
        <f t="shared" si="11"/>
      </c>
      <c r="M138" s="2">
        <f t="shared" si="12"/>
      </c>
      <c r="N138" s="2">
        <f t="shared" si="13"/>
      </c>
      <c r="O138" s="2">
        <f t="shared" si="14"/>
      </c>
    </row>
    <row r="139" spans="2:15" ht="12.75">
      <c r="B139" s="48"/>
      <c r="C139" s="39"/>
      <c r="D139" s="39"/>
      <c r="E139" s="39"/>
      <c r="F139" s="39"/>
      <c r="G139" s="39"/>
      <c r="H139" s="44"/>
      <c r="I139" s="42">
        <f>IF(B139="","",IF(H139&lt;Categorie!$B$4,"VE4",VLOOKUP(H139,cat,2,TRUE)))</f>
      </c>
      <c r="J139" s="44"/>
      <c r="K139" s="45"/>
      <c r="L139" s="2">
        <f t="shared" si="11"/>
      </c>
      <c r="M139" s="2">
        <f t="shared" si="12"/>
      </c>
      <c r="N139" s="2">
        <f t="shared" si="13"/>
      </c>
      <c r="O139" s="2">
        <f t="shared" si="14"/>
      </c>
    </row>
    <row r="140" spans="2:15" ht="12.75">
      <c r="B140" s="48"/>
      <c r="C140" s="39"/>
      <c r="D140" s="39"/>
      <c r="E140" s="39"/>
      <c r="F140" s="39"/>
      <c r="G140" s="39"/>
      <c r="H140" s="44"/>
      <c r="I140" s="42">
        <f>IF(B140="","",IF(H140&lt;Categorie!$B$4,"VE4",VLOOKUP(H140,cat,2,TRUE)))</f>
      </c>
      <c r="J140" s="44"/>
      <c r="K140" s="45"/>
      <c r="L140" s="2">
        <f t="shared" si="11"/>
      </c>
      <c r="M140" s="2">
        <f t="shared" si="12"/>
      </c>
      <c r="N140" s="2">
        <f t="shared" si="13"/>
      </c>
      <c r="O140" s="2">
        <f t="shared" si="14"/>
      </c>
    </row>
    <row r="141" spans="2:15" ht="12.75">
      <c r="B141" s="48"/>
      <c r="C141" s="39"/>
      <c r="D141" s="39"/>
      <c r="E141" s="39"/>
      <c r="F141" s="39"/>
      <c r="G141" s="39"/>
      <c r="H141" s="44"/>
      <c r="I141" s="42">
        <f>IF(B141="","",IF(H141&lt;Categorie!$B$4,"VE4",VLOOKUP(H141,cat,2,TRUE)))</f>
      </c>
      <c r="J141" s="44"/>
      <c r="K141" s="45"/>
      <c r="L141" s="2">
        <f t="shared" si="11"/>
      </c>
      <c r="M141" s="2">
        <f t="shared" si="12"/>
      </c>
      <c r="N141" s="2">
        <f t="shared" si="13"/>
      </c>
      <c r="O141" s="2">
        <f t="shared" si="14"/>
      </c>
    </row>
    <row r="142" spans="2:15" ht="12.75">
      <c r="B142" s="48"/>
      <c r="C142" s="39"/>
      <c r="D142" s="39"/>
      <c r="E142" s="39"/>
      <c r="F142" s="39"/>
      <c r="G142" s="39"/>
      <c r="H142" s="44"/>
      <c r="I142" s="42">
        <f>IF(B142="","",IF(H142&lt;Categorie!$B$4,"VE4",VLOOKUP(H142,cat,2,TRUE)))</f>
      </c>
      <c r="J142" s="44"/>
      <c r="K142" s="45"/>
      <c r="L142" s="2">
        <f t="shared" si="11"/>
      </c>
      <c r="M142" s="2">
        <f t="shared" si="12"/>
      </c>
      <c r="N142" s="2">
        <f t="shared" si="13"/>
      </c>
      <c r="O142" s="2">
        <f t="shared" si="14"/>
      </c>
    </row>
    <row r="143" spans="2:15" ht="12.75">
      <c r="B143" s="48"/>
      <c r="C143" s="39"/>
      <c r="D143" s="39"/>
      <c r="E143" s="39"/>
      <c r="F143" s="39"/>
      <c r="G143" s="39"/>
      <c r="H143" s="44"/>
      <c r="I143" s="42">
        <f>IF(B143="","",IF(H143&lt;Categorie!$B$4,"VE4",VLOOKUP(H143,cat,2,TRUE)))</f>
      </c>
      <c r="J143" s="44"/>
      <c r="K143" s="45"/>
      <c r="L143" s="2">
        <f t="shared" si="11"/>
      </c>
      <c r="M143" s="2">
        <f t="shared" si="12"/>
      </c>
      <c r="N143" s="2">
        <f t="shared" si="13"/>
      </c>
      <c r="O143" s="2">
        <f t="shared" si="14"/>
      </c>
    </row>
    <row r="144" spans="2:15" ht="12.75">
      <c r="B144" s="48"/>
      <c r="C144" s="39"/>
      <c r="D144" s="39"/>
      <c r="E144" s="39"/>
      <c r="F144" s="39"/>
      <c r="G144" s="39"/>
      <c r="H144" s="44"/>
      <c r="I144" s="42">
        <f>IF(B144="","",IF(H144&lt;Categorie!$B$4,"VE4",VLOOKUP(H144,cat,2,TRUE)))</f>
      </c>
      <c r="J144" s="44"/>
      <c r="K144" s="45"/>
      <c r="L144" s="2">
        <f t="shared" si="11"/>
      </c>
      <c r="M144" s="2">
        <f t="shared" si="12"/>
      </c>
      <c r="N144" s="2">
        <f t="shared" si="13"/>
      </c>
      <c r="O144" s="2">
        <f t="shared" si="14"/>
      </c>
    </row>
    <row r="145" spans="2:15" ht="12.75">
      <c r="B145" s="48"/>
      <c r="C145" s="39"/>
      <c r="D145" s="39"/>
      <c r="E145" s="39"/>
      <c r="F145" s="39"/>
      <c r="G145" s="39"/>
      <c r="H145" s="44"/>
      <c r="I145" s="42">
        <f>IF(B145="","",IF(H145&lt;Categorie!$B$4,"VE4",VLOOKUP(H145,cat,2,TRUE)))</f>
      </c>
      <c r="J145" s="44"/>
      <c r="K145" s="45"/>
      <c r="L145" s="2">
        <f t="shared" si="11"/>
      </c>
      <c r="M145" s="2">
        <f t="shared" si="12"/>
      </c>
      <c r="N145" s="2">
        <f t="shared" si="13"/>
      </c>
      <c r="O145" s="2">
        <f t="shared" si="14"/>
      </c>
    </row>
    <row r="146" spans="2:15" ht="12.75">
      <c r="B146" s="48"/>
      <c r="C146" s="39"/>
      <c r="D146" s="39"/>
      <c r="E146" s="39"/>
      <c r="F146" s="39"/>
      <c r="G146" s="39"/>
      <c r="H146" s="44"/>
      <c r="I146" s="42">
        <f>IF(B146="","",IF(H146&lt;Categorie!$B$4,"VE4",VLOOKUP(H146,cat,2,TRUE)))</f>
      </c>
      <c r="J146" s="44"/>
      <c r="K146" s="45"/>
      <c r="L146" s="2">
        <f t="shared" si="11"/>
      </c>
      <c r="M146" s="2">
        <f t="shared" si="12"/>
      </c>
      <c r="N146" s="2">
        <f t="shared" si="13"/>
      </c>
      <c r="O146" s="2">
        <f t="shared" si="14"/>
      </c>
    </row>
    <row r="147" spans="2:15" ht="12.75">
      <c r="B147" s="48"/>
      <c r="C147" s="39"/>
      <c r="D147" s="39"/>
      <c r="E147" s="39"/>
      <c r="F147" s="39"/>
      <c r="G147" s="39"/>
      <c r="H147" s="44"/>
      <c r="I147" s="42">
        <f>IF(B147="","",IF(H147&lt;Categorie!$B$4,"VE4",VLOOKUP(H147,cat,2,TRUE)))</f>
      </c>
      <c r="J147" s="44"/>
      <c r="K147" s="45"/>
      <c r="L147" s="2">
        <f t="shared" si="11"/>
      </c>
      <c r="M147" s="2">
        <f t="shared" si="12"/>
      </c>
      <c r="N147" s="2">
        <f t="shared" si="13"/>
      </c>
      <c r="O147" s="2">
        <f t="shared" si="14"/>
      </c>
    </row>
    <row r="148" spans="2:15" ht="12.75">
      <c r="B148" s="48"/>
      <c r="C148" s="39"/>
      <c r="D148" s="39"/>
      <c r="E148" s="39"/>
      <c r="F148" s="39"/>
      <c r="G148" s="39"/>
      <c r="H148" s="44"/>
      <c r="I148" s="42">
        <f>IF(B148="","",IF(H148&lt;Categorie!$B$4,"VE4",VLOOKUP(H148,cat,2,TRUE)))</f>
      </c>
      <c r="J148" s="44"/>
      <c r="K148" s="45"/>
      <c r="L148" s="2">
        <f t="shared" si="11"/>
      </c>
      <c r="M148" s="2">
        <f t="shared" si="12"/>
      </c>
      <c r="N148" s="2">
        <f t="shared" si="13"/>
      </c>
      <c r="O148" s="2">
        <f t="shared" si="14"/>
      </c>
    </row>
    <row r="149" spans="2:15" ht="12.75">
      <c r="B149" s="48"/>
      <c r="C149" s="39"/>
      <c r="D149" s="39"/>
      <c r="E149" s="39"/>
      <c r="F149" s="39"/>
      <c r="G149" s="39"/>
      <c r="H149" s="44"/>
      <c r="I149" s="42">
        <f>IF(B149="","",IF(H149&lt;Categorie!$B$4,"VE4",VLOOKUP(H149,cat,2,TRUE)))</f>
      </c>
      <c r="J149" s="44"/>
      <c r="K149" s="45"/>
      <c r="L149" s="2">
        <f t="shared" si="11"/>
      </c>
      <c r="M149" s="2">
        <f t="shared" si="12"/>
      </c>
      <c r="N149" s="2">
        <f t="shared" si="13"/>
      </c>
      <c r="O149" s="2">
        <f t="shared" si="14"/>
      </c>
    </row>
    <row r="150" spans="2:15" ht="12.75">
      <c r="B150" s="48"/>
      <c r="C150" s="39"/>
      <c r="D150" s="39"/>
      <c r="E150" s="39"/>
      <c r="F150" s="39"/>
      <c r="G150" s="39"/>
      <c r="H150" s="44"/>
      <c r="I150" s="42">
        <f>IF(B150="","",IF(H150&lt;Categorie!$B$4,"VE4",VLOOKUP(H150,cat,2,TRUE)))</f>
      </c>
      <c r="J150" s="44"/>
      <c r="K150" s="45"/>
      <c r="L150" s="2">
        <f t="shared" si="11"/>
      </c>
      <c r="M150" s="2">
        <f t="shared" si="12"/>
      </c>
      <c r="N150" s="2">
        <f t="shared" si="13"/>
      </c>
      <c r="O150" s="2">
        <f t="shared" si="14"/>
      </c>
    </row>
    <row r="151" spans="2:15" ht="12.75">
      <c r="B151" s="48"/>
      <c r="C151" s="39"/>
      <c r="D151" s="39"/>
      <c r="E151" s="39"/>
      <c r="F151" s="39"/>
      <c r="G151" s="39"/>
      <c r="H151" s="44"/>
      <c r="I151" s="42">
        <f>IF(B151="","",IF(H151&lt;Categorie!$B$4,"VE4",VLOOKUP(H151,cat,2,TRUE)))</f>
      </c>
      <c r="J151" s="44"/>
      <c r="K151" s="45"/>
      <c r="L151" s="2">
        <f t="shared" si="6"/>
      </c>
      <c r="M151" s="2">
        <f t="shared" si="7"/>
      </c>
      <c r="N151" s="2">
        <f t="shared" si="8"/>
      </c>
      <c r="O151" s="2">
        <f t="shared" si="9"/>
      </c>
    </row>
    <row r="152" spans="2:15" ht="12.75">
      <c r="B152" s="48"/>
      <c r="C152" s="39"/>
      <c r="D152" s="39"/>
      <c r="E152" s="39"/>
      <c r="F152" s="39"/>
      <c r="G152" s="39"/>
      <c r="H152" s="44"/>
      <c r="I152" s="42">
        <f>IF(B152="","",IF(H152&lt;Categorie!$B$4,"VE4",VLOOKUP(H152,cat,2,TRUE)))</f>
      </c>
      <c r="J152" s="44"/>
      <c r="K152" s="45"/>
      <c r="L152" s="2">
        <f t="shared" si="6"/>
      </c>
      <c r="M152" s="2">
        <f t="shared" si="7"/>
      </c>
      <c r="N152" s="2">
        <f t="shared" si="8"/>
      </c>
      <c r="O152" s="2">
        <f t="shared" si="9"/>
      </c>
    </row>
    <row r="153" spans="2:15" ht="12.75">
      <c r="B153" s="48"/>
      <c r="C153" s="39"/>
      <c r="D153" s="39"/>
      <c r="E153" s="39"/>
      <c r="F153" s="39"/>
      <c r="G153" s="39"/>
      <c r="H153" s="44"/>
      <c r="I153" s="42">
        <f>IF(B153="","",IF(H153&lt;Categorie!$B$4,"VE4",VLOOKUP(H153,cat,2,TRUE)))</f>
      </c>
      <c r="J153" s="44"/>
      <c r="K153" s="45"/>
      <c r="L153" s="2">
        <f t="shared" si="6"/>
      </c>
      <c r="M153" s="2">
        <f t="shared" si="7"/>
      </c>
      <c r="N153" s="2">
        <f t="shared" si="8"/>
      </c>
      <c r="O153" s="2">
        <f t="shared" si="9"/>
      </c>
    </row>
    <row r="154" spans="2:15" ht="12.75">
      <c r="B154" s="48"/>
      <c r="C154" s="39"/>
      <c r="D154" s="39"/>
      <c r="E154" s="39"/>
      <c r="F154" s="39"/>
      <c r="G154" s="39"/>
      <c r="H154" s="44"/>
      <c r="I154" s="42">
        <f>IF(B154="","",IF(H154&lt;Categorie!$B$4,"VE4",VLOOKUP(H154,cat,2,TRUE)))</f>
      </c>
      <c r="J154" s="44"/>
      <c r="K154" s="45"/>
      <c r="L154" s="2">
        <f t="shared" si="6"/>
      </c>
      <c r="M154" s="2">
        <f t="shared" si="7"/>
      </c>
      <c r="N154" s="2">
        <f t="shared" si="8"/>
      </c>
      <c r="O154" s="2">
        <f t="shared" si="9"/>
      </c>
    </row>
    <row r="155" spans="2:15" ht="12.75">
      <c r="B155" s="48"/>
      <c r="C155" s="39"/>
      <c r="D155" s="39"/>
      <c r="E155" s="39"/>
      <c r="F155" s="39"/>
      <c r="G155" s="39"/>
      <c r="H155" s="44"/>
      <c r="I155" s="42">
        <f>IF(B155="","",IF(H155&lt;Categorie!$B$4,"VE4",VLOOKUP(H155,cat,2,TRUE)))</f>
      </c>
      <c r="J155" s="44"/>
      <c r="K155" s="45"/>
      <c r="L155" s="2">
        <f t="shared" si="6"/>
      </c>
      <c r="M155" s="2">
        <f t="shared" si="7"/>
      </c>
      <c r="N155" s="2">
        <f t="shared" si="8"/>
      </c>
      <c r="O155" s="2">
        <f t="shared" si="9"/>
      </c>
    </row>
    <row r="156" spans="2:15" ht="12.75">
      <c r="B156" s="48"/>
      <c r="C156" s="39"/>
      <c r="D156" s="39"/>
      <c r="E156" s="39"/>
      <c r="F156" s="39"/>
      <c r="G156" s="39"/>
      <c r="H156" s="44"/>
      <c r="I156" s="42">
        <f>IF(B156="","",IF(H156&lt;Categorie!$B$4,"VE4",VLOOKUP(H156,cat,2,TRUE)))</f>
      </c>
      <c r="J156" s="44"/>
      <c r="K156" s="45"/>
      <c r="L156" s="2">
        <f t="shared" si="6"/>
      </c>
      <c r="M156" s="2">
        <f t="shared" si="7"/>
      </c>
      <c r="N156" s="2">
        <f t="shared" si="8"/>
      </c>
      <c r="O156" s="2">
        <f t="shared" si="9"/>
      </c>
    </row>
    <row r="157" spans="2:15" ht="12.75">
      <c r="B157" s="48"/>
      <c r="C157" s="39"/>
      <c r="D157" s="39"/>
      <c r="E157" s="39"/>
      <c r="F157" s="39"/>
      <c r="G157" s="39"/>
      <c r="H157" s="44"/>
      <c r="I157" s="42">
        <f>IF(B157="","",IF(H157&lt;Categorie!$B$4,"VE4",VLOOKUP(H157,cat,2,TRUE)))</f>
      </c>
      <c r="J157" s="44"/>
      <c r="K157" s="45"/>
      <c r="L157" s="2">
        <f t="shared" si="6"/>
      </c>
      <c r="M157" s="2">
        <f t="shared" si="7"/>
      </c>
      <c r="N157" s="2">
        <f t="shared" si="8"/>
      </c>
      <c r="O157" s="2">
        <f t="shared" si="9"/>
      </c>
    </row>
    <row r="158" spans="2:15" ht="12.75">
      <c r="B158" s="48"/>
      <c r="C158" s="39"/>
      <c r="D158" s="39"/>
      <c r="E158" s="39"/>
      <c r="F158" s="39"/>
      <c r="G158" s="39"/>
      <c r="H158" s="44"/>
      <c r="I158" s="42">
        <f>IF(B158="","",IF(H158&lt;Categorie!$B$4,"VE4",VLOOKUP(H158,cat,2,TRUE)))</f>
      </c>
      <c r="J158" s="44"/>
      <c r="K158" s="45"/>
      <c r="L158" s="2">
        <f t="shared" si="6"/>
      </c>
      <c r="M158" s="2">
        <f t="shared" si="7"/>
      </c>
      <c r="N158" s="2">
        <f t="shared" si="8"/>
      </c>
      <c r="O158" s="2">
        <f t="shared" si="9"/>
      </c>
    </row>
    <row r="159" spans="2:15" ht="12.75">
      <c r="B159" s="48"/>
      <c r="C159" s="39"/>
      <c r="D159" s="39"/>
      <c r="E159" s="39"/>
      <c r="F159" s="39"/>
      <c r="G159" s="39"/>
      <c r="H159" s="44"/>
      <c r="I159" s="42">
        <f>IF(B159="","",IF(H159&lt;Categorie!$B$4,"VE4",VLOOKUP(H159,cat,2,TRUE)))</f>
      </c>
      <c r="J159" s="44"/>
      <c r="K159" s="45"/>
      <c r="L159" s="2">
        <f t="shared" si="6"/>
      </c>
      <c r="M159" s="2">
        <f t="shared" si="7"/>
      </c>
      <c r="N159" s="2">
        <f t="shared" si="8"/>
      </c>
      <c r="O159" s="2">
        <f t="shared" si="9"/>
      </c>
    </row>
    <row r="160" spans="2:15" ht="12.75">
      <c r="B160" s="48"/>
      <c r="C160" s="39"/>
      <c r="D160" s="39"/>
      <c r="E160" s="39"/>
      <c r="F160" s="39"/>
      <c r="G160" s="39"/>
      <c r="H160" s="44"/>
      <c r="I160" s="42">
        <f>IF(B160="","",IF(H160&lt;Categorie!$B$4,"VE4",VLOOKUP(H160,cat,2,TRUE)))</f>
      </c>
      <c r="J160" s="44"/>
      <c r="K160" s="45"/>
      <c r="L160" s="2">
        <f t="shared" si="6"/>
      </c>
      <c r="M160" s="2">
        <f t="shared" si="7"/>
      </c>
      <c r="N160" s="2">
        <f t="shared" si="8"/>
      </c>
      <c r="O160" s="2">
        <f t="shared" si="9"/>
      </c>
    </row>
    <row r="161" spans="2:15" ht="12.75">
      <c r="B161" s="48"/>
      <c r="C161" s="39"/>
      <c r="D161" s="39"/>
      <c r="E161" s="39"/>
      <c r="F161" s="39"/>
      <c r="G161" s="39"/>
      <c r="H161" s="44"/>
      <c r="I161" s="42">
        <f>IF(B161="","",IF(H161&lt;Categorie!$B$4,"VE4",VLOOKUP(H161,cat,2,TRUE)))</f>
      </c>
      <c r="J161" s="44"/>
      <c r="K161" s="45"/>
      <c r="L161" s="2">
        <f t="shared" si="6"/>
      </c>
      <c r="M161" s="2">
        <f t="shared" si="7"/>
      </c>
      <c r="N161" s="2">
        <f t="shared" si="8"/>
      </c>
      <c r="O161" s="2">
        <f t="shared" si="9"/>
      </c>
    </row>
    <row r="162" spans="2:15" ht="12.75">
      <c r="B162" s="48"/>
      <c r="C162" s="39"/>
      <c r="D162" s="39"/>
      <c r="E162" s="39"/>
      <c r="F162" s="39"/>
      <c r="G162" s="39"/>
      <c r="H162" s="44"/>
      <c r="I162" s="42">
        <f>IF(B162="","",IF(H162&lt;Categorie!$B$4,"VE4",VLOOKUP(H162,cat,2,TRUE)))</f>
      </c>
      <c r="J162" s="44"/>
      <c r="K162" s="45"/>
      <c r="L162" s="2">
        <f t="shared" si="6"/>
      </c>
      <c r="M162" s="2">
        <f t="shared" si="7"/>
      </c>
      <c r="N162" s="2">
        <f t="shared" si="8"/>
      </c>
      <c r="O162" s="2">
        <f t="shared" si="9"/>
      </c>
    </row>
    <row r="163" spans="2:15" ht="12.75">
      <c r="B163" s="48"/>
      <c r="C163" s="39"/>
      <c r="D163" s="39"/>
      <c r="E163" s="39"/>
      <c r="F163" s="39"/>
      <c r="G163" s="39"/>
      <c r="H163" s="44"/>
      <c r="I163" s="42">
        <f>IF(B163="","",IF(H163&lt;Categorie!$B$4,"VE4",VLOOKUP(H163,cat,2,TRUE)))</f>
      </c>
      <c r="J163" s="44"/>
      <c r="K163" s="45"/>
      <c r="L163" s="2">
        <f t="shared" si="6"/>
      </c>
      <c r="M163" s="2">
        <f t="shared" si="7"/>
      </c>
      <c r="N163" s="2">
        <f t="shared" si="8"/>
      </c>
      <c r="O163" s="2">
        <f t="shared" si="9"/>
      </c>
    </row>
    <row r="164" spans="2:15" ht="12.75">
      <c r="B164" s="48"/>
      <c r="C164" s="39"/>
      <c r="D164" s="39"/>
      <c r="E164" s="39"/>
      <c r="F164" s="39"/>
      <c r="G164" s="39"/>
      <c r="H164" s="44"/>
      <c r="I164" s="42">
        <f>IF(B164="","",IF(H164&lt;Categorie!$B$4,"VE4",VLOOKUP(H164,cat,2,TRUE)))</f>
      </c>
      <c r="J164" s="44"/>
      <c r="K164" s="45"/>
      <c r="L164" s="2">
        <f t="shared" si="6"/>
      </c>
      <c r="M164" s="2">
        <f t="shared" si="7"/>
      </c>
      <c r="N164" s="2">
        <f t="shared" si="8"/>
      </c>
      <c r="O164" s="2">
        <f t="shared" si="9"/>
      </c>
    </row>
    <row r="165" spans="2:15" ht="12.75">
      <c r="B165" s="48"/>
      <c r="C165" s="39"/>
      <c r="D165" s="39"/>
      <c r="E165" s="39"/>
      <c r="F165" s="39"/>
      <c r="G165" s="39"/>
      <c r="H165" s="44"/>
      <c r="I165" s="42">
        <f>IF(B165="","",IF(H165&lt;Categorie!$B$4,"VE4",VLOOKUP(H165,cat,2,TRUE)))</f>
      </c>
      <c r="J165" s="44"/>
      <c r="K165" s="45"/>
      <c r="L165" s="2">
        <f t="shared" si="6"/>
      </c>
      <c r="M165" s="2">
        <f t="shared" si="7"/>
      </c>
      <c r="N165" s="2">
        <f t="shared" si="8"/>
      </c>
      <c r="O165" s="2">
        <f t="shared" si="9"/>
      </c>
    </row>
    <row r="166" spans="2:15" ht="12.75">
      <c r="B166" s="48"/>
      <c r="C166" s="39"/>
      <c r="D166" s="39"/>
      <c r="E166" s="39"/>
      <c r="F166" s="39"/>
      <c r="G166" s="39"/>
      <c r="H166" s="44"/>
      <c r="I166" s="42">
        <f>IF(B166="","",IF(H166&lt;Categorie!$B$4,"VE4",VLOOKUP(H166,cat,2,TRUE)))</f>
      </c>
      <c r="J166" s="44"/>
      <c r="K166" s="45"/>
      <c r="L166" s="2">
        <f t="shared" si="6"/>
      </c>
      <c r="M166" s="2">
        <f t="shared" si="7"/>
      </c>
      <c r="N166" s="2">
        <f t="shared" si="8"/>
      </c>
      <c r="O166" s="2">
        <f t="shared" si="9"/>
      </c>
    </row>
    <row r="167" spans="2:15" ht="12.75">
      <c r="B167" s="48"/>
      <c r="C167" s="39"/>
      <c r="D167" s="39"/>
      <c r="E167" s="39"/>
      <c r="F167" s="39"/>
      <c r="G167" s="39"/>
      <c r="H167" s="44"/>
      <c r="I167" s="42">
        <f>IF(B167="","",IF(H167&lt;Categorie!$B$4,"VE4",VLOOKUP(H167,cat,2,TRUE)))</f>
      </c>
      <c r="J167" s="44"/>
      <c r="K167" s="45"/>
      <c r="L167" s="2">
        <f t="shared" si="6"/>
      </c>
      <c r="M167" s="2">
        <f t="shared" si="7"/>
      </c>
      <c r="N167" s="2">
        <f t="shared" si="8"/>
      </c>
      <c r="O167" s="2">
        <f t="shared" si="9"/>
      </c>
    </row>
    <row r="168" spans="2:15" ht="12.75">
      <c r="B168" s="48"/>
      <c r="C168" s="39"/>
      <c r="D168" s="39"/>
      <c r="E168" s="39"/>
      <c r="F168" s="39"/>
      <c r="G168" s="39"/>
      <c r="H168" s="44"/>
      <c r="I168" s="42">
        <f>IF(B168="","",IF(H168&lt;Categorie!$B$4,"VE4",VLOOKUP(H168,cat,2,TRUE)))</f>
      </c>
      <c r="J168" s="44"/>
      <c r="K168" s="45"/>
      <c r="L168" s="2">
        <f t="shared" si="6"/>
      </c>
      <c r="M168" s="2">
        <f t="shared" si="7"/>
      </c>
      <c r="N168" s="2">
        <f t="shared" si="8"/>
      </c>
      <c r="O168" s="2">
        <f t="shared" si="9"/>
      </c>
    </row>
    <row r="169" spans="2:15" ht="12.75">
      <c r="B169" s="48"/>
      <c r="C169" s="39"/>
      <c r="D169" s="39"/>
      <c r="E169" s="39"/>
      <c r="F169" s="39"/>
      <c r="G169" s="39"/>
      <c r="H169" s="44"/>
      <c r="I169" s="42">
        <f>IF(B169="","",IF(H169&lt;Categorie!$B$4,"VE4",VLOOKUP(H169,cat,2,TRUE)))</f>
      </c>
      <c r="J169" s="44"/>
      <c r="K169" s="45"/>
      <c r="L169" s="2">
        <f t="shared" si="6"/>
      </c>
      <c r="M169" s="2">
        <f t="shared" si="7"/>
      </c>
      <c r="N169" s="2">
        <f t="shared" si="8"/>
      </c>
      <c r="O169" s="2">
        <f t="shared" si="9"/>
      </c>
    </row>
    <row r="170" spans="2:15" ht="12.75">
      <c r="B170" s="48"/>
      <c r="C170" s="39"/>
      <c r="D170" s="39"/>
      <c r="E170" s="39"/>
      <c r="F170" s="39"/>
      <c r="G170" s="39"/>
      <c r="H170" s="44"/>
      <c r="I170" s="42">
        <f>IF(B170="","",IF(H170&lt;Categorie!$B$4,"VE4",VLOOKUP(H170,cat,2,TRUE)))</f>
      </c>
      <c r="J170" s="44"/>
      <c r="K170" s="45"/>
      <c r="L170" s="2">
        <f t="shared" si="6"/>
      </c>
      <c r="M170" s="2">
        <f t="shared" si="7"/>
      </c>
      <c r="N170" s="2">
        <f t="shared" si="8"/>
      </c>
      <c r="O170" s="2">
        <f t="shared" si="9"/>
      </c>
    </row>
    <row r="171" spans="2:15" ht="12.75">
      <c r="B171" s="48"/>
      <c r="C171" s="39"/>
      <c r="D171" s="39"/>
      <c r="E171" s="39"/>
      <c r="F171" s="39"/>
      <c r="G171" s="39"/>
      <c r="H171" s="44"/>
      <c r="I171" s="42">
        <f>IF(B171="","",IF(H171&lt;Categorie!$B$4,"VE4",VLOOKUP(H171,cat,2,TRUE)))</f>
      </c>
      <c r="J171" s="44"/>
      <c r="K171" s="45"/>
      <c r="L171" s="2">
        <f t="shared" si="6"/>
      </c>
      <c r="M171" s="2">
        <f t="shared" si="7"/>
      </c>
      <c r="N171" s="2">
        <f t="shared" si="8"/>
      </c>
      <c r="O171" s="2">
        <f t="shared" si="9"/>
      </c>
    </row>
    <row r="172" spans="2:15" ht="12.75">
      <c r="B172" s="48"/>
      <c r="C172" s="39"/>
      <c r="D172" s="39"/>
      <c r="E172" s="39"/>
      <c r="F172" s="39"/>
      <c r="G172" s="39"/>
      <c r="H172" s="44"/>
      <c r="I172" s="42">
        <f>IF(B172="","",IF(H172&lt;Categorie!$B$4,"VE4",VLOOKUP(H172,cat,2,TRUE)))</f>
      </c>
      <c r="J172" s="44"/>
      <c r="K172" s="45"/>
      <c r="L172" s="2">
        <f t="shared" si="6"/>
      </c>
      <c r="M172" s="2">
        <f t="shared" si="7"/>
      </c>
      <c r="N172" s="2">
        <f t="shared" si="8"/>
      </c>
      <c r="O172" s="2">
        <f t="shared" si="9"/>
      </c>
    </row>
    <row r="173" spans="2:15" ht="12.75">
      <c r="B173" s="48"/>
      <c r="C173" s="39"/>
      <c r="D173" s="39"/>
      <c r="E173" s="39"/>
      <c r="F173" s="39"/>
      <c r="G173" s="39"/>
      <c r="H173" s="44"/>
      <c r="I173" s="42">
        <f>IF(B173="","",IF(H173&lt;Categorie!$B$4,"VE4",VLOOKUP(H173,cat,2,TRUE)))</f>
      </c>
      <c r="J173" s="44"/>
      <c r="K173" s="45"/>
      <c r="L173" s="2">
        <f t="shared" si="6"/>
      </c>
      <c r="M173" s="2">
        <f t="shared" si="7"/>
      </c>
      <c r="N173" s="2">
        <f t="shared" si="8"/>
      </c>
      <c r="O173" s="2">
        <f t="shared" si="9"/>
      </c>
    </row>
    <row r="174" spans="2:15" ht="12.75">
      <c r="B174" s="48"/>
      <c r="C174" s="39"/>
      <c r="D174" s="39"/>
      <c r="E174" s="39"/>
      <c r="F174" s="39"/>
      <c r="G174" s="39"/>
      <c r="H174" s="44"/>
      <c r="I174" s="42">
        <f>IF(B174="","",IF(H174&lt;Categorie!$B$4,"VE4",VLOOKUP(H174,cat,2,TRUE)))</f>
      </c>
      <c r="J174" s="44"/>
      <c r="K174" s="45"/>
      <c r="L174" s="2">
        <f t="shared" si="6"/>
      </c>
      <c r="M174" s="2">
        <f t="shared" si="7"/>
      </c>
      <c r="N174" s="2">
        <f t="shared" si="8"/>
      </c>
      <c r="O174" s="2">
        <f t="shared" si="9"/>
      </c>
    </row>
    <row r="175" spans="2:15" ht="12.75">
      <c r="B175" s="48"/>
      <c r="C175" s="39"/>
      <c r="D175" s="39"/>
      <c r="E175" s="39"/>
      <c r="F175" s="39"/>
      <c r="G175" s="39"/>
      <c r="H175" s="44"/>
      <c r="I175" s="42">
        <f>IF(B175="","",IF(H175&lt;Categorie!$B$4,"VE4",VLOOKUP(H175,cat,2,TRUE)))</f>
      </c>
      <c r="J175" s="44"/>
      <c r="K175" s="45"/>
      <c r="L175" s="2">
        <f t="shared" si="6"/>
      </c>
      <c r="M175" s="2">
        <f t="shared" si="7"/>
      </c>
      <c r="N175" s="2">
        <f t="shared" si="8"/>
      </c>
      <c r="O175" s="2">
        <f t="shared" si="9"/>
      </c>
    </row>
    <row r="176" spans="2:15" ht="12.75">
      <c r="B176" s="48"/>
      <c r="C176" s="39"/>
      <c r="D176" s="39"/>
      <c r="E176" s="39"/>
      <c r="F176" s="39"/>
      <c r="G176" s="39"/>
      <c r="H176" s="44"/>
      <c r="I176" s="42">
        <f>IF(B176="","",IF(H176&lt;Categorie!$B$4,"VE4",VLOOKUP(H176,cat,2,TRUE)))</f>
      </c>
      <c r="J176" s="44"/>
      <c r="K176" s="45"/>
      <c r="L176" s="2">
        <f t="shared" si="6"/>
      </c>
      <c r="M176" s="2">
        <f t="shared" si="7"/>
      </c>
      <c r="N176" s="2">
        <f t="shared" si="8"/>
      </c>
      <c r="O176" s="2">
        <f t="shared" si="9"/>
      </c>
    </row>
    <row r="177" spans="2:15" ht="12.75">
      <c r="B177" s="48"/>
      <c r="C177" s="39"/>
      <c r="D177" s="39"/>
      <c r="E177" s="39"/>
      <c r="F177" s="39"/>
      <c r="G177" s="39"/>
      <c r="H177" s="44"/>
      <c r="I177" s="42">
        <f>IF(B177="","",IF(H177&lt;Categorie!$B$4,"VE4",VLOOKUP(H177,cat,2,TRUE)))</f>
      </c>
      <c r="J177" s="44"/>
      <c r="K177" s="45"/>
      <c r="L177" s="2">
        <f t="shared" si="6"/>
      </c>
      <c r="M177" s="2">
        <f t="shared" si="7"/>
      </c>
      <c r="N177" s="2">
        <f t="shared" si="8"/>
      </c>
      <c r="O177" s="2">
        <f t="shared" si="9"/>
      </c>
    </row>
    <row r="178" spans="2:15" ht="12.75">
      <c r="B178" s="48"/>
      <c r="C178" s="39"/>
      <c r="D178" s="39"/>
      <c r="E178" s="39"/>
      <c r="F178" s="39"/>
      <c r="G178" s="39"/>
      <c r="H178" s="44"/>
      <c r="I178" s="42">
        <f>IF(B178="","",IF(H178&lt;Categorie!$B$4,"VE4",VLOOKUP(H178,cat,2,TRUE)))</f>
      </c>
      <c r="J178" s="44"/>
      <c r="K178" s="45"/>
      <c r="L178" s="2">
        <f t="shared" si="6"/>
      </c>
      <c r="M178" s="2">
        <f t="shared" si="7"/>
      </c>
      <c r="N178" s="2">
        <f t="shared" si="8"/>
      </c>
      <c r="O178" s="2">
        <f t="shared" si="9"/>
      </c>
    </row>
    <row r="179" spans="2:15" ht="12.75">
      <c r="B179" s="48"/>
      <c r="C179" s="39"/>
      <c r="D179" s="39"/>
      <c r="E179" s="39"/>
      <c r="F179" s="39"/>
      <c r="G179" s="39"/>
      <c r="H179" s="44"/>
      <c r="I179" s="42">
        <f>IF(B179="","",IF(H179&lt;Categorie!$B$4,"VE4",VLOOKUP(H179,cat,2,TRUE)))</f>
      </c>
      <c r="J179" s="44"/>
      <c r="K179" s="45"/>
      <c r="L179" s="2">
        <f t="shared" si="6"/>
      </c>
      <c r="M179" s="2">
        <f t="shared" si="7"/>
      </c>
      <c r="N179" s="2">
        <f t="shared" si="8"/>
      </c>
      <c r="O179" s="2">
        <f t="shared" si="9"/>
      </c>
    </row>
    <row r="180" spans="2:15" ht="12.75">
      <c r="B180" s="48"/>
      <c r="C180" s="39"/>
      <c r="D180" s="39"/>
      <c r="E180" s="39"/>
      <c r="F180" s="39"/>
      <c r="G180" s="39"/>
      <c r="H180" s="44"/>
      <c r="I180" s="42">
        <f>IF(B180="","",IF(H180&lt;Categorie!$B$4,"VE4",VLOOKUP(H180,cat,2,TRUE)))</f>
      </c>
      <c r="J180" s="44"/>
      <c r="K180" s="45"/>
      <c r="L180" s="2">
        <f t="shared" si="6"/>
      </c>
      <c r="M180" s="2">
        <f t="shared" si="7"/>
      </c>
      <c r="N180" s="2">
        <f t="shared" si="8"/>
      </c>
      <c r="O180" s="2">
        <f t="shared" si="9"/>
      </c>
    </row>
    <row r="181" spans="2:15" ht="12.75">
      <c r="B181" s="48"/>
      <c r="C181" s="39"/>
      <c r="D181" s="39"/>
      <c r="E181" s="39"/>
      <c r="F181" s="39"/>
      <c r="G181" s="39"/>
      <c r="H181" s="44"/>
      <c r="I181" s="42">
        <f>IF(B181="","",IF(H181&lt;Categorie!$B$4,"VE4",VLOOKUP(H181,cat,2,TRUE)))</f>
      </c>
      <c r="J181" s="44"/>
      <c r="K181" s="45"/>
      <c r="L181" s="2">
        <f t="shared" si="6"/>
      </c>
      <c r="M181" s="2">
        <f t="shared" si="7"/>
      </c>
      <c r="N181" s="2">
        <f t="shared" si="8"/>
      </c>
      <c r="O181" s="2">
        <f t="shared" si="9"/>
      </c>
    </row>
    <row r="182" spans="2:15" ht="12.75">
      <c r="B182" s="48"/>
      <c r="C182" s="39"/>
      <c r="D182" s="39"/>
      <c r="E182" s="39"/>
      <c r="F182" s="39"/>
      <c r="G182" s="39"/>
      <c r="H182" s="44"/>
      <c r="I182" s="42">
        <f>IF(B182="","",IF(H182&lt;Categorie!$B$4,"VE4",VLOOKUP(H182,cat,2,TRUE)))</f>
      </c>
      <c r="J182" s="44"/>
      <c r="K182" s="45"/>
      <c r="L182" s="2">
        <f t="shared" si="6"/>
      </c>
      <c r="M182" s="2">
        <f t="shared" si="7"/>
      </c>
      <c r="N182" s="2">
        <f t="shared" si="8"/>
      </c>
      <c r="O182" s="2">
        <f t="shared" si="9"/>
      </c>
    </row>
    <row r="183" spans="2:15" ht="12.75">
      <c r="B183" s="48"/>
      <c r="C183" s="39"/>
      <c r="D183" s="39"/>
      <c r="E183" s="39"/>
      <c r="F183" s="39"/>
      <c r="G183" s="39"/>
      <c r="H183" s="44"/>
      <c r="I183" s="42">
        <f>IF(B183="","",IF(H183&lt;Categorie!$B$4,"VE4",VLOOKUP(H183,cat,2,TRUE)))</f>
      </c>
      <c r="J183" s="44"/>
      <c r="K183" s="45"/>
      <c r="L183" s="2">
        <f t="shared" si="6"/>
      </c>
      <c r="M183" s="2">
        <f t="shared" si="7"/>
      </c>
      <c r="N183" s="2">
        <f t="shared" si="8"/>
      </c>
      <c r="O183" s="2">
        <f t="shared" si="9"/>
      </c>
    </row>
    <row r="184" spans="2:15" ht="12.75">
      <c r="B184" s="48"/>
      <c r="C184" s="39"/>
      <c r="D184" s="39"/>
      <c r="E184" s="39"/>
      <c r="F184" s="39"/>
      <c r="G184" s="39"/>
      <c r="H184" s="44"/>
      <c r="I184" s="42">
        <f>IF(B184="","",IF(H184&lt;Categorie!$B$4,"VE4",VLOOKUP(H184,cat,2,TRUE)))</f>
      </c>
      <c r="J184" s="44"/>
      <c r="K184" s="45"/>
      <c r="L184" s="2">
        <f t="shared" si="6"/>
      </c>
      <c r="M184" s="2">
        <f t="shared" si="7"/>
      </c>
      <c r="N184" s="2">
        <f t="shared" si="8"/>
      </c>
      <c r="O184" s="2">
        <f t="shared" si="9"/>
      </c>
    </row>
    <row r="185" spans="2:15" ht="12.75">
      <c r="B185" s="48"/>
      <c r="C185" s="39"/>
      <c r="D185" s="39"/>
      <c r="E185" s="39"/>
      <c r="F185" s="39"/>
      <c r="G185" s="39"/>
      <c r="H185" s="44"/>
      <c r="I185" s="42">
        <f>IF(B185="","",IF(H185&lt;Categorie!$B$4,"VE4",VLOOKUP(H185,cat,2,TRUE)))</f>
      </c>
      <c r="J185" s="44"/>
      <c r="K185" s="45"/>
      <c r="L185" s="2">
        <f aca="true" t="shared" si="15" ref="L185:L202">IF(B185="","",UPPER(C185))</f>
      </c>
      <c r="M185" s="2">
        <f aca="true" t="shared" si="16" ref="M185:M202">IF(B185="","",PROPER(D185))</f>
      </c>
      <c r="N185" s="2">
        <f aca="true" t="shared" si="17" ref="N185:N202">IF(B185="","",L185&amp;" "&amp;M185)</f>
      </c>
      <c r="O185" s="2">
        <f aca="true" t="shared" si="18" ref="O185:O202">IF(B185="","",UPPER(J185))</f>
      </c>
    </row>
    <row r="186" spans="2:15" ht="12.75">
      <c r="B186" s="48"/>
      <c r="C186" s="39"/>
      <c r="D186" s="39"/>
      <c r="E186" s="39"/>
      <c r="F186" s="39"/>
      <c r="G186" s="39"/>
      <c r="H186" s="44"/>
      <c r="I186" s="42">
        <f>IF(B186="","",IF(H186&lt;Categorie!$B$4,"VE4",VLOOKUP(H186,cat,2,TRUE)))</f>
      </c>
      <c r="J186" s="44"/>
      <c r="K186" s="45"/>
      <c r="L186" s="2">
        <f t="shared" si="15"/>
      </c>
      <c r="M186" s="2">
        <f t="shared" si="16"/>
      </c>
      <c r="N186" s="2">
        <f t="shared" si="17"/>
      </c>
      <c r="O186" s="2">
        <f t="shared" si="18"/>
      </c>
    </row>
    <row r="187" spans="2:15" ht="12.75">
      <c r="B187" s="48"/>
      <c r="C187" s="39"/>
      <c r="D187" s="39"/>
      <c r="E187" s="39"/>
      <c r="F187" s="39"/>
      <c r="G187" s="39"/>
      <c r="H187" s="44"/>
      <c r="I187" s="42">
        <f>IF(B187="","",IF(H187&lt;Categorie!$B$4,"VE4",VLOOKUP(H187,cat,2,TRUE)))</f>
      </c>
      <c r="J187" s="44"/>
      <c r="K187" s="45"/>
      <c r="L187" s="2">
        <f t="shared" si="15"/>
      </c>
      <c r="M187" s="2">
        <f t="shared" si="16"/>
      </c>
      <c r="N187" s="2">
        <f t="shared" si="17"/>
      </c>
      <c r="O187" s="2">
        <f t="shared" si="18"/>
      </c>
    </row>
    <row r="188" spans="2:15" ht="12.75">
      <c r="B188" s="48"/>
      <c r="C188" s="39"/>
      <c r="D188" s="39"/>
      <c r="E188" s="39"/>
      <c r="F188" s="39"/>
      <c r="G188" s="39"/>
      <c r="H188" s="44"/>
      <c r="I188" s="42">
        <f>IF(B188="","",IF(H188&lt;Categorie!$B$4,"VE4",VLOOKUP(H188,cat,2,TRUE)))</f>
      </c>
      <c r="J188" s="44"/>
      <c r="K188" s="45"/>
      <c r="L188" s="2">
        <f t="shared" si="15"/>
      </c>
      <c r="M188" s="2">
        <f t="shared" si="16"/>
      </c>
      <c r="N188" s="2">
        <f t="shared" si="17"/>
      </c>
      <c r="O188" s="2">
        <f t="shared" si="18"/>
      </c>
    </row>
    <row r="189" spans="2:15" ht="12.75">
      <c r="B189" s="48"/>
      <c r="C189" s="39"/>
      <c r="D189" s="39"/>
      <c r="E189" s="39"/>
      <c r="F189" s="39"/>
      <c r="G189" s="39"/>
      <c r="H189" s="44"/>
      <c r="I189" s="42">
        <f>IF(B189="","",IF(H189&lt;Categorie!$B$4,"VE4",VLOOKUP(H189,cat,2,TRUE)))</f>
      </c>
      <c r="J189" s="44"/>
      <c r="K189" s="45"/>
      <c r="L189" s="2">
        <f t="shared" si="15"/>
      </c>
      <c r="M189" s="2">
        <f t="shared" si="16"/>
      </c>
      <c r="N189" s="2">
        <f t="shared" si="17"/>
      </c>
      <c r="O189" s="2">
        <f t="shared" si="18"/>
      </c>
    </row>
    <row r="190" spans="2:15" ht="12.75">
      <c r="B190" s="48"/>
      <c r="C190" s="39"/>
      <c r="D190" s="39"/>
      <c r="E190" s="39"/>
      <c r="F190" s="39"/>
      <c r="G190" s="39"/>
      <c r="H190" s="44"/>
      <c r="I190" s="42">
        <f>IF(B190="","",IF(H190&lt;Categorie!$B$4,"VE4",VLOOKUP(H190,cat,2,TRUE)))</f>
      </c>
      <c r="J190" s="44"/>
      <c r="K190" s="45"/>
      <c r="L190" s="2">
        <f t="shared" si="15"/>
      </c>
      <c r="M190" s="2">
        <f t="shared" si="16"/>
      </c>
      <c r="N190" s="2">
        <f t="shared" si="17"/>
      </c>
      <c r="O190" s="2">
        <f t="shared" si="18"/>
      </c>
    </row>
    <row r="191" spans="2:15" ht="12.75">
      <c r="B191" s="48"/>
      <c r="C191" s="39"/>
      <c r="D191" s="39"/>
      <c r="E191" s="39"/>
      <c r="F191" s="39"/>
      <c r="G191" s="39"/>
      <c r="H191" s="44"/>
      <c r="I191" s="42">
        <f>IF(B191="","",IF(H191&lt;Categorie!$B$4,"VE4",VLOOKUP(H191,cat,2,TRUE)))</f>
      </c>
      <c r="J191" s="44"/>
      <c r="K191" s="45"/>
      <c r="L191" s="2">
        <f t="shared" si="15"/>
      </c>
      <c r="M191" s="2">
        <f t="shared" si="16"/>
      </c>
      <c r="N191" s="2">
        <f t="shared" si="17"/>
      </c>
      <c r="O191" s="2">
        <f t="shared" si="18"/>
      </c>
    </row>
    <row r="192" spans="2:15" ht="12.75">
      <c r="B192" s="48"/>
      <c r="C192" s="39"/>
      <c r="D192" s="39"/>
      <c r="E192" s="39"/>
      <c r="F192" s="39"/>
      <c r="G192" s="39"/>
      <c r="H192" s="44"/>
      <c r="I192" s="42">
        <f>IF(B192="","",IF(H192&lt;Categorie!$B$4,"VE4",VLOOKUP(H192,cat,2,TRUE)))</f>
      </c>
      <c r="J192" s="44"/>
      <c r="K192" s="45"/>
      <c r="L192" s="2">
        <f t="shared" si="15"/>
      </c>
      <c r="M192" s="2">
        <f t="shared" si="16"/>
      </c>
      <c r="N192" s="2">
        <f t="shared" si="17"/>
      </c>
      <c r="O192" s="2">
        <f t="shared" si="18"/>
      </c>
    </row>
    <row r="193" spans="2:15" ht="12.75">
      <c r="B193" s="48"/>
      <c r="C193" s="39"/>
      <c r="D193" s="39"/>
      <c r="E193" s="39"/>
      <c r="F193" s="39"/>
      <c r="G193" s="39"/>
      <c r="H193" s="44"/>
      <c r="I193" s="42">
        <f>IF(B193="","",IF(H193&lt;Categorie!$B$4,"VE4",VLOOKUP(H193,cat,2,TRUE)))</f>
      </c>
      <c r="J193" s="44"/>
      <c r="K193" s="45"/>
      <c r="L193" s="2">
        <f t="shared" si="15"/>
      </c>
      <c r="M193" s="2">
        <f t="shared" si="16"/>
      </c>
      <c r="N193" s="2">
        <f t="shared" si="17"/>
      </c>
      <c r="O193" s="2">
        <f t="shared" si="18"/>
      </c>
    </row>
    <row r="194" spans="2:15" ht="12.75">
      <c r="B194" s="48"/>
      <c r="C194" s="39"/>
      <c r="D194" s="39"/>
      <c r="E194" s="39"/>
      <c r="F194" s="39"/>
      <c r="G194" s="39"/>
      <c r="H194" s="44"/>
      <c r="I194" s="42">
        <f>IF(B194="","",IF(H194&lt;Categorie!$B$4,"VE4",VLOOKUP(H194,cat,2,TRUE)))</f>
      </c>
      <c r="J194" s="44"/>
      <c r="K194" s="45"/>
      <c r="L194" s="2">
        <f t="shared" si="15"/>
      </c>
      <c r="M194" s="2">
        <f t="shared" si="16"/>
      </c>
      <c r="N194" s="2">
        <f t="shared" si="17"/>
      </c>
      <c r="O194" s="2">
        <f t="shared" si="18"/>
      </c>
    </row>
    <row r="195" spans="2:15" ht="12.75">
      <c r="B195" s="48"/>
      <c r="C195" s="39"/>
      <c r="D195" s="39"/>
      <c r="E195" s="39"/>
      <c r="F195" s="39"/>
      <c r="G195" s="39"/>
      <c r="H195" s="44"/>
      <c r="I195" s="42">
        <f>IF(B195="","",IF(H195&lt;Categorie!$B$4,"VE4",VLOOKUP(H195,cat,2,TRUE)))</f>
      </c>
      <c r="J195" s="44"/>
      <c r="K195" s="45"/>
      <c r="L195" s="2">
        <f t="shared" si="15"/>
      </c>
      <c r="M195" s="2">
        <f t="shared" si="16"/>
      </c>
      <c r="N195" s="2">
        <f t="shared" si="17"/>
      </c>
      <c r="O195" s="2">
        <f t="shared" si="18"/>
      </c>
    </row>
    <row r="196" spans="2:15" ht="12.75">
      <c r="B196" s="48"/>
      <c r="C196" s="39"/>
      <c r="D196" s="39"/>
      <c r="E196" s="39"/>
      <c r="F196" s="39"/>
      <c r="G196" s="39"/>
      <c r="H196" s="44"/>
      <c r="I196" s="42">
        <f>IF(B196="","",IF(H196&lt;Categorie!$B$4,"VE4",VLOOKUP(H196,cat,2,TRUE)))</f>
      </c>
      <c r="J196" s="44"/>
      <c r="K196" s="45"/>
      <c r="L196" s="2">
        <f t="shared" si="15"/>
      </c>
      <c r="M196" s="2">
        <f t="shared" si="16"/>
      </c>
      <c r="N196" s="2">
        <f t="shared" si="17"/>
      </c>
      <c r="O196" s="2">
        <f t="shared" si="18"/>
      </c>
    </row>
    <row r="197" spans="2:15" ht="12.75">
      <c r="B197" s="48"/>
      <c r="C197" s="39"/>
      <c r="D197" s="39"/>
      <c r="E197" s="39"/>
      <c r="F197" s="39"/>
      <c r="G197" s="39"/>
      <c r="H197" s="44"/>
      <c r="I197" s="42">
        <f>IF(B197="","",IF(H197&lt;Categorie!$B$4,"VE4",VLOOKUP(H197,cat,2,TRUE)))</f>
      </c>
      <c r="J197" s="44"/>
      <c r="K197" s="45"/>
      <c r="L197" s="2">
        <f t="shared" si="15"/>
      </c>
      <c r="M197" s="2">
        <f t="shared" si="16"/>
      </c>
      <c r="N197" s="2">
        <f t="shared" si="17"/>
      </c>
      <c r="O197" s="2">
        <f t="shared" si="18"/>
      </c>
    </row>
    <row r="198" spans="2:15" ht="12.75">
      <c r="B198" s="48"/>
      <c r="C198" s="39"/>
      <c r="D198" s="39"/>
      <c r="E198" s="39"/>
      <c r="F198" s="39"/>
      <c r="G198" s="39"/>
      <c r="H198" s="44"/>
      <c r="I198" s="42">
        <f>IF(B198="","",IF(H198&lt;Categorie!$B$4,"VE4",VLOOKUP(H198,cat,2,TRUE)))</f>
      </c>
      <c r="J198" s="44"/>
      <c r="K198" s="45"/>
      <c r="L198" s="2">
        <f t="shared" si="15"/>
      </c>
      <c r="M198" s="2">
        <f t="shared" si="16"/>
      </c>
      <c r="N198" s="2">
        <f t="shared" si="17"/>
      </c>
      <c r="O198" s="2">
        <f t="shared" si="18"/>
      </c>
    </row>
    <row r="199" spans="2:15" ht="12.75">
      <c r="B199" s="48"/>
      <c r="C199" s="39"/>
      <c r="D199" s="39"/>
      <c r="E199" s="39"/>
      <c r="F199" s="39"/>
      <c r="G199" s="39"/>
      <c r="H199" s="44"/>
      <c r="I199" s="42">
        <f>IF(B199="","",IF(H199&lt;Categorie!$B$4,"VE4",VLOOKUP(H199,cat,2,TRUE)))</f>
      </c>
      <c r="J199" s="44"/>
      <c r="K199" s="45"/>
      <c r="L199" s="2">
        <f t="shared" si="15"/>
      </c>
      <c r="M199" s="2">
        <f t="shared" si="16"/>
      </c>
      <c r="N199" s="2">
        <f t="shared" si="17"/>
      </c>
      <c r="O199" s="2">
        <f t="shared" si="18"/>
      </c>
    </row>
    <row r="200" spans="2:15" ht="12.75">
      <c r="B200" s="48"/>
      <c r="C200" s="39"/>
      <c r="D200" s="39"/>
      <c r="E200" s="39"/>
      <c r="F200" s="39"/>
      <c r="G200" s="39"/>
      <c r="H200" s="44"/>
      <c r="I200" s="42">
        <f>IF(B200="","",IF(H200&lt;Categorie!$B$4,"VE4",VLOOKUP(H200,cat,2,TRUE)))</f>
      </c>
      <c r="J200" s="44"/>
      <c r="K200" s="45"/>
      <c r="L200" s="2">
        <f t="shared" si="15"/>
      </c>
      <c r="M200" s="2">
        <f t="shared" si="16"/>
      </c>
      <c r="N200" s="2">
        <f t="shared" si="17"/>
      </c>
      <c r="O200" s="2">
        <f t="shared" si="18"/>
      </c>
    </row>
    <row r="201" spans="2:15" ht="12.75">
      <c r="B201" s="48"/>
      <c r="C201" s="39"/>
      <c r="D201" s="39"/>
      <c r="E201" s="39"/>
      <c r="F201" s="39"/>
      <c r="G201" s="39"/>
      <c r="H201" s="44"/>
      <c r="I201" s="42">
        <f>IF(B201="","",IF(H201&lt;Categorie!$B$4,"VE4",VLOOKUP(H201,cat,2,TRUE)))</f>
      </c>
      <c r="J201" s="44"/>
      <c r="K201" s="45"/>
      <c r="L201" s="2">
        <f t="shared" si="15"/>
      </c>
      <c r="M201" s="2">
        <f t="shared" si="16"/>
      </c>
      <c r="N201" s="2">
        <f t="shared" si="17"/>
      </c>
      <c r="O201" s="2">
        <f t="shared" si="18"/>
      </c>
    </row>
    <row r="202" spans="2:15" ht="13.5" thickBot="1">
      <c r="B202" s="48"/>
      <c r="C202" s="39"/>
      <c r="D202" s="39"/>
      <c r="E202" s="76"/>
      <c r="F202" s="76"/>
      <c r="G202" s="76"/>
      <c r="H202" s="46"/>
      <c r="I202" s="42">
        <f>IF(B202="","",IF(H202&lt;Categorie!$B$4,"VE4",VLOOKUP(H202,cat,2,TRUE)))</f>
      </c>
      <c r="J202" s="46"/>
      <c r="K202" s="47"/>
      <c r="L202" s="2">
        <f t="shared" si="15"/>
      </c>
      <c r="M202" s="2">
        <f t="shared" si="16"/>
      </c>
      <c r="N202" s="2">
        <f t="shared" si="17"/>
      </c>
      <c r="O202" s="2">
        <f t="shared" si="18"/>
      </c>
    </row>
  </sheetData>
  <autoFilter ref="A4:O202"/>
  <mergeCells count="1">
    <mergeCell ref="B2:K2"/>
  </mergeCells>
  <printOptions/>
  <pageMargins left="0.75" right="0.75" top="1" bottom="1" header="0.4921259845" footer="0.4921259845"/>
  <pageSetup horizontalDpi="300" verticalDpi="3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workbookViewId="0" topLeftCell="A1">
      <selection activeCell="C5" sqref="C5"/>
    </sheetView>
  </sheetViews>
  <sheetFormatPr defaultColWidth="11.421875" defaultRowHeight="12.75"/>
  <cols>
    <col min="1" max="1" width="4.7109375" style="0" customWidth="1"/>
    <col min="2" max="2" width="11.421875" style="43" customWidth="1"/>
    <col min="3" max="3" width="23.57421875" style="0" customWidth="1"/>
    <col min="4" max="4" width="15.57421875" style="43" customWidth="1"/>
  </cols>
  <sheetData>
    <row r="1" spans="2:8" ht="23.25">
      <c r="B1" s="89" t="s">
        <v>39</v>
      </c>
      <c r="C1" s="89"/>
      <c r="D1" s="89"/>
      <c r="E1" s="50"/>
      <c r="F1" s="50"/>
      <c r="G1" s="50"/>
      <c r="H1" s="50"/>
    </row>
    <row r="2" ht="13.5" thickBot="1"/>
    <row r="3" spans="2:4" ht="16.5" thickBot="1">
      <c r="B3" s="55"/>
      <c r="C3" s="56" t="s">
        <v>1</v>
      </c>
      <c r="D3" s="57" t="s">
        <v>31</v>
      </c>
    </row>
    <row r="4" spans="2:4" ht="12.75">
      <c r="B4" s="58">
        <v>1</v>
      </c>
      <c r="C4" s="59" t="s">
        <v>61</v>
      </c>
      <c r="D4" s="60">
        <v>22</v>
      </c>
    </row>
    <row r="5" spans="2:4" ht="12.75">
      <c r="B5" s="48">
        <v>2</v>
      </c>
      <c r="C5" s="39" t="s">
        <v>59</v>
      </c>
      <c r="D5" s="61">
        <v>1.3</v>
      </c>
    </row>
    <row r="6" spans="2:4" ht="12.75">
      <c r="B6" s="48">
        <v>3</v>
      </c>
      <c r="C6" s="39" t="s">
        <v>60</v>
      </c>
      <c r="D6" s="61">
        <v>3</v>
      </c>
    </row>
    <row r="7" spans="2:4" ht="12.75">
      <c r="B7" s="48"/>
      <c r="C7" s="39"/>
      <c r="D7" s="61"/>
    </row>
    <row r="8" spans="2:4" ht="12.75">
      <c r="B8" s="48"/>
      <c r="C8" s="39"/>
      <c r="D8" s="61"/>
    </row>
    <row r="9" spans="2:4" ht="12.75">
      <c r="B9" s="48"/>
      <c r="C9" s="39"/>
      <c r="D9" s="61"/>
    </row>
    <row r="10" spans="2:4" ht="13.5" thickBot="1">
      <c r="B10" s="49"/>
      <c r="C10" s="40"/>
      <c r="D10" s="62"/>
    </row>
    <row r="12" spans="2:3" ht="12.75">
      <c r="B12" s="43" t="s">
        <v>23</v>
      </c>
      <c r="C12" t="s">
        <v>41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71"/>
  <sheetViews>
    <sheetView showGridLines="0" showZeros="0" workbookViewId="0" topLeftCell="A26">
      <selection activeCell="B34" sqref="B34"/>
    </sheetView>
  </sheetViews>
  <sheetFormatPr defaultColWidth="11.421875" defaultRowHeight="12.75"/>
  <cols>
    <col min="1" max="1" width="6.140625" style="0" customWidth="1"/>
    <col min="2" max="3" width="11.421875" style="43" customWidth="1"/>
    <col min="4" max="4" width="16.28125" style="43" bestFit="1" customWidth="1"/>
    <col min="5" max="5" width="11.421875" style="43" customWidth="1"/>
  </cols>
  <sheetData>
    <row r="1" spans="2:5" ht="23.25">
      <c r="B1" s="89" t="s">
        <v>38</v>
      </c>
      <c r="C1" s="89"/>
      <c r="D1" s="89"/>
      <c r="E1" s="90"/>
    </row>
    <row r="2" ht="13.5" thickBot="1"/>
    <row r="3" spans="2:5" ht="15">
      <c r="B3" s="70" t="s">
        <v>23</v>
      </c>
      <c r="C3" s="77" t="s">
        <v>22</v>
      </c>
      <c r="D3" s="77" t="s">
        <v>21</v>
      </c>
      <c r="E3" s="78" t="s">
        <v>24</v>
      </c>
    </row>
    <row r="4" spans="2:5" s="3" customFormat="1" ht="12.75">
      <c r="B4" s="82">
        <v>1942</v>
      </c>
      <c r="C4" s="83" t="s">
        <v>71</v>
      </c>
      <c r="D4" s="83" t="s">
        <v>72</v>
      </c>
      <c r="E4" s="81">
        <v>100</v>
      </c>
    </row>
    <row r="5" spans="2:5" s="3" customFormat="1" ht="12.75">
      <c r="B5" s="82">
        <v>1943</v>
      </c>
      <c r="C5" s="83" t="s">
        <v>71</v>
      </c>
      <c r="D5" s="83" t="s">
        <v>72</v>
      </c>
      <c r="E5" s="81">
        <v>100</v>
      </c>
    </row>
    <row r="6" spans="2:5" s="3" customFormat="1" ht="12.75">
      <c r="B6" s="82">
        <v>1944</v>
      </c>
      <c r="C6" s="83" t="s">
        <v>71</v>
      </c>
      <c r="D6" s="83" t="s">
        <v>72</v>
      </c>
      <c r="E6" s="81">
        <v>100</v>
      </c>
    </row>
    <row r="7" spans="2:5" s="3" customFormat="1" ht="12.75">
      <c r="B7" s="82">
        <v>1945</v>
      </c>
      <c r="C7" s="83" t="s">
        <v>71</v>
      </c>
      <c r="D7" s="83" t="s">
        <v>72</v>
      </c>
      <c r="E7" s="81">
        <v>100</v>
      </c>
    </row>
    <row r="8" spans="2:5" s="3" customFormat="1" ht="12.75">
      <c r="B8" s="82">
        <v>1946</v>
      </c>
      <c r="C8" s="83" t="s">
        <v>71</v>
      </c>
      <c r="D8" s="83" t="s">
        <v>72</v>
      </c>
      <c r="E8" s="81">
        <v>100</v>
      </c>
    </row>
    <row r="9" spans="2:5" s="3" customFormat="1" ht="12.75">
      <c r="B9" s="82">
        <v>1947</v>
      </c>
      <c r="C9" s="83" t="s">
        <v>71</v>
      </c>
      <c r="D9" s="83" t="s">
        <v>72</v>
      </c>
      <c r="E9" s="81">
        <v>100</v>
      </c>
    </row>
    <row r="10" spans="2:5" s="3" customFormat="1" ht="12.75">
      <c r="B10" s="82">
        <v>1948</v>
      </c>
      <c r="C10" s="83" t="s">
        <v>71</v>
      </c>
      <c r="D10" s="83" t="s">
        <v>72</v>
      </c>
      <c r="E10" s="81">
        <v>100</v>
      </c>
    </row>
    <row r="11" spans="2:5" s="3" customFormat="1" ht="12.75">
      <c r="B11" s="82">
        <v>1949</v>
      </c>
      <c r="C11" s="83" t="s">
        <v>71</v>
      </c>
      <c r="D11" s="83" t="s">
        <v>72</v>
      </c>
      <c r="E11" s="81">
        <v>100</v>
      </c>
    </row>
    <row r="12" spans="2:5" s="3" customFormat="1" ht="12.75">
      <c r="B12" s="82">
        <v>1950</v>
      </c>
      <c r="C12" s="83" t="s">
        <v>71</v>
      </c>
      <c r="D12" s="83" t="s">
        <v>72</v>
      </c>
      <c r="E12" s="81">
        <v>100</v>
      </c>
    </row>
    <row r="13" spans="2:5" s="3" customFormat="1" ht="12.75">
      <c r="B13" s="82">
        <v>1951</v>
      </c>
      <c r="C13" s="83" t="s">
        <v>71</v>
      </c>
      <c r="D13" s="83" t="s">
        <v>72</v>
      </c>
      <c r="E13" s="81">
        <v>100</v>
      </c>
    </row>
    <row r="14" spans="2:5" s="3" customFormat="1" ht="12.75">
      <c r="B14" s="82">
        <v>1952</v>
      </c>
      <c r="C14" s="83" t="s">
        <v>70</v>
      </c>
      <c r="D14" s="83" t="s">
        <v>73</v>
      </c>
      <c r="E14" s="81">
        <v>100</v>
      </c>
    </row>
    <row r="15" spans="2:5" s="3" customFormat="1" ht="12.75">
      <c r="B15" s="82">
        <v>1953</v>
      </c>
      <c r="C15" s="83" t="s">
        <v>70</v>
      </c>
      <c r="D15" s="83" t="s">
        <v>73</v>
      </c>
      <c r="E15" s="81">
        <v>100</v>
      </c>
    </row>
    <row r="16" spans="2:5" s="3" customFormat="1" ht="12.75">
      <c r="B16" s="82">
        <v>1954</v>
      </c>
      <c r="C16" s="83" t="s">
        <v>70</v>
      </c>
      <c r="D16" s="83" t="s">
        <v>73</v>
      </c>
      <c r="E16" s="81">
        <v>100</v>
      </c>
    </row>
    <row r="17" spans="2:5" s="3" customFormat="1" ht="12.75">
      <c r="B17" s="82">
        <v>1955</v>
      </c>
      <c r="C17" s="83" t="s">
        <v>70</v>
      </c>
      <c r="D17" s="83" t="s">
        <v>73</v>
      </c>
      <c r="E17" s="81">
        <v>100</v>
      </c>
    </row>
    <row r="18" spans="2:5" s="3" customFormat="1" ht="12.75">
      <c r="B18" s="82">
        <v>1956</v>
      </c>
      <c r="C18" s="83" t="s">
        <v>70</v>
      </c>
      <c r="D18" s="83" t="s">
        <v>73</v>
      </c>
      <c r="E18" s="81">
        <v>100</v>
      </c>
    </row>
    <row r="19" spans="2:5" s="3" customFormat="1" ht="12.75">
      <c r="B19" s="82">
        <v>1957</v>
      </c>
      <c r="C19" s="83" t="s">
        <v>70</v>
      </c>
      <c r="D19" s="83" t="s">
        <v>73</v>
      </c>
      <c r="E19" s="81">
        <v>100</v>
      </c>
    </row>
    <row r="20" spans="2:5" s="3" customFormat="1" ht="12.75">
      <c r="B20" s="82">
        <v>1958</v>
      </c>
      <c r="C20" s="83" t="s">
        <v>70</v>
      </c>
      <c r="D20" s="83" t="s">
        <v>73</v>
      </c>
      <c r="E20" s="81">
        <v>100</v>
      </c>
    </row>
    <row r="21" spans="2:5" s="3" customFormat="1" ht="12.75">
      <c r="B21" s="82">
        <v>1959</v>
      </c>
      <c r="C21" s="83" t="s">
        <v>70</v>
      </c>
      <c r="D21" s="83" t="s">
        <v>73</v>
      </c>
      <c r="E21" s="81">
        <v>100</v>
      </c>
    </row>
    <row r="22" spans="2:5" s="3" customFormat="1" ht="12.75">
      <c r="B22" s="82">
        <v>1960</v>
      </c>
      <c r="C22" s="83" t="s">
        <v>70</v>
      </c>
      <c r="D22" s="83" t="s">
        <v>73</v>
      </c>
      <c r="E22" s="81">
        <v>100</v>
      </c>
    </row>
    <row r="23" spans="2:5" s="3" customFormat="1" ht="12.75">
      <c r="B23" s="82">
        <v>1961</v>
      </c>
      <c r="C23" s="83" t="s">
        <v>70</v>
      </c>
      <c r="D23" s="83" t="s">
        <v>73</v>
      </c>
      <c r="E23" s="81">
        <v>100</v>
      </c>
    </row>
    <row r="24" spans="2:5" s="3" customFormat="1" ht="12.75">
      <c r="B24" s="82">
        <v>1962</v>
      </c>
      <c r="C24" s="83" t="s">
        <v>69</v>
      </c>
      <c r="D24" s="83" t="s">
        <v>74</v>
      </c>
      <c r="E24" s="81">
        <v>100</v>
      </c>
    </row>
    <row r="25" spans="2:5" s="3" customFormat="1" ht="12.75">
      <c r="B25" s="82">
        <v>1963</v>
      </c>
      <c r="C25" s="83" t="s">
        <v>69</v>
      </c>
      <c r="D25" s="83" t="s">
        <v>74</v>
      </c>
      <c r="E25" s="81">
        <v>100</v>
      </c>
    </row>
    <row r="26" spans="2:5" s="3" customFormat="1" ht="12.75">
      <c r="B26" s="82">
        <v>1964</v>
      </c>
      <c r="C26" s="83" t="s">
        <v>69</v>
      </c>
      <c r="D26" s="83" t="s">
        <v>74</v>
      </c>
      <c r="E26" s="81">
        <v>100</v>
      </c>
    </row>
    <row r="27" spans="2:5" s="3" customFormat="1" ht="12.75">
      <c r="B27" s="82">
        <v>1965</v>
      </c>
      <c r="C27" s="83" t="s">
        <v>69</v>
      </c>
      <c r="D27" s="83" t="s">
        <v>74</v>
      </c>
      <c r="E27" s="81">
        <v>100</v>
      </c>
    </row>
    <row r="28" spans="2:5" s="3" customFormat="1" ht="12.75">
      <c r="B28" s="82">
        <v>1966</v>
      </c>
      <c r="C28" s="83" t="s">
        <v>69</v>
      </c>
      <c r="D28" s="83" t="s">
        <v>74</v>
      </c>
      <c r="E28" s="81">
        <v>100</v>
      </c>
    </row>
    <row r="29" spans="2:5" s="3" customFormat="1" ht="12.75">
      <c r="B29" s="82">
        <v>1967</v>
      </c>
      <c r="C29" s="83" t="s">
        <v>69</v>
      </c>
      <c r="D29" s="83" t="s">
        <v>74</v>
      </c>
      <c r="E29" s="81">
        <v>100</v>
      </c>
    </row>
    <row r="30" spans="2:5" s="3" customFormat="1" ht="12.75">
      <c r="B30" s="82">
        <v>1968</v>
      </c>
      <c r="C30" s="83" t="s">
        <v>69</v>
      </c>
      <c r="D30" s="83" t="s">
        <v>74</v>
      </c>
      <c r="E30" s="81">
        <v>100</v>
      </c>
    </row>
    <row r="31" spans="2:5" s="3" customFormat="1" ht="12.75">
      <c r="B31" s="82">
        <v>1969</v>
      </c>
      <c r="C31" s="83" t="s">
        <v>69</v>
      </c>
      <c r="D31" s="83" t="s">
        <v>74</v>
      </c>
      <c r="E31" s="81">
        <v>100</v>
      </c>
    </row>
    <row r="32" spans="2:5" s="3" customFormat="1" ht="12.75">
      <c r="B32" s="82">
        <v>1970</v>
      </c>
      <c r="C32" s="83" t="s">
        <v>69</v>
      </c>
      <c r="D32" s="83" t="s">
        <v>74</v>
      </c>
      <c r="E32" s="81">
        <v>100</v>
      </c>
    </row>
    <row r="33" spans="2:5" s="3" customFormat="1" ht="12.75">
      <c r="B33" s="82">
        <v>1971</v>
      </c>
      <c r="C33" s="83" t="s">
        <v>69</v>
      </c>
      <c r="D33" s="83" t="s">
        <v>74</v>
      </c>
      <c r="E33" s="81">
        <v>100</v>
      </c>
    </row>
    <row r="34" spans="2:5" ht="12.75">
      <c r="B34" s="79">
        <v>1972</v>
      </c>
      <c r="C34" s="80" t="s">
        <v>20</v>
      </c>
      <c r="D34" s="80" t="s">
        <v>19</v>
      </c>
      <c r="E34" s="81">
        <v>100</v>
      </c>
    </row>
    <row r="35" spans="2:5" ht="12.75">
      <c r="B35" s="51">
        <v>1973</v>
      </c>
      <c r="C35" s="63" t="s">
        <v>20</v>
      </c>
      <c r="D35" s="63" t="s">
        <v>19</v>
      </c>
      <c r="E35" s="53">
        <v>100</v>
      </c>
    </row>
    <row r="36" spans="2:5" ht="12.75">
      <c r="B36" s="51">
        <v>1974</v>
      </c>
      <c r="C36" s="63" t="s">
        <v>20</v>
      </c>
      <c r="D36" s="63" t="s">
        <v>19</v>
      </c>
      <c r="E36" s="53">
        <v>100</v>
      </c>
    </row>
    <row r="37" spans="2:5" ht="12.75">
      <c r="B37" s="51">
        <v>1975</v>
      </c>
      <c r="C37" s="63" t="s">
        <v>20</v>
      </c>
      <c r="D37" s="63" t="s">
        <v>19</v>
      </c>
      <c r="E37" s="53">
        <v>100</v>
      </c>
    </row>
    <row r="38" spans="2:5" ht="12.75">
      <c r="B38" s="51">
        <v>1976</v>
      </c>
      <c r="C38" s="63" t="s">
        <v>20</v>
      </c>
      <c r="D38" s="63" t="s">
        <v>19</v>
      </c>
      <c r="E38" s="53">
        <v>100</v>
      </c>
    </row>
    <row r="39" spans="2:5" ht="12.75">
      <c r="B39" s="51">
        <v>1977</v>
      </c>
      <c r="C39" s="63" t="s">
        <v>20</v>
      </c>
      <c r="D39" s="63" t="s">
        <v>19</v>
      </c>
      <c r="E39" s="53">
        <v>100</v>
      </c>
    </row>
    <row r="40" spans="2:5" ht="12.75">
      <c r="B40" s="51">
        <v>1978</v>
      </c>
      <c r="C40" s="63" t="s">
        <v>20</v>
      </c>
      <c r="D40" s="63" t="s">
        <v>19</v>
      </c>
      <c r="E40" s="53">
        <v>100</v>
      </c>
    </row>
    <row r="41" spans="2:5" ht="12.75">
      <c r="B41" s="51">
        <v>1979</v>
      </c>
      <c r="C41" s="63" t="s">
        <v>20</v>
      </c>
      <c r="D41" s="63" t="s">
        <v>19</v>
      </c>
      <c r="E41" s="53">
        <v>100</v>
      </c>
    </row>
    <row r="42" spans="2:5" ht="12.75">
      <c r="B42" s="51">
        <v>1980</v>
      </c>
      <c r="C42" s="63" t="s">
        <v>20</v>
      </c>
      <c r="D42" s="63" t="s">
        <v>19</v>
      </c>
      <c r="E42" s="53">
        <v>100</v>
      </c>
    </row>
    <row r="43" spans="2:5" ht="12.75">
      <c r="B43" s="51">
        <v>1981</v>
      </c>
      <c r="C43" s="63" t="s">
        <v>20</v>
      </c>
      <c r="D43" s="63" t="s">
        <v>19</v>
      </c>
      <c r="E43" s="53">
        <v>100</v>
      </c>
    </row>
    <row r="44" spans="2:5" ht="12.75">
      <c r="B44" s="51">
        <v>1982</v>
      </c>
      <c r="C44" s="63" t="s">
        <v>20</v>
      </c>
      <c r="D44" s="63" t="s">
        <v>19</v>
      </c>
      <c r="E44" s="53">
        <v>100</v>
      </c>
    </row>
    <row r="45" spans="2:5" ht="12.75">
      <c r="B45" s="51">
        <v>1983</v>
      </c>
      <c r="C45" s="63" t="s">
        <v>20</v>
      </c>
      <c r="D45" s="63" t="s">
        <v>19</v>
      </c>
      <c r="E45" s="53">
        <v>100</v>
      </c>
    </row>
    <row r="46" spans="2:5" ht="12.75">
      <c r="B46" s="51">
        <v>1984</v>
      </c>
      <c r="C46" s="63" t="s">
        <v>20</v>
      </c>
      <c r="D46" s="63" t="s">
        <v>19</v>
      </c>
      <c r="E46" s="53">
        <v>100</v>
      </c>
    </row>
    <row r="47" spans="2:5" ht="12.75">
      <c r="B47" s="51">
        <v>1985</v>
      </c>
      <c r="C47" s="63" t="s">
        <v>20</v>
      </c>
      <c r="D47" s="63" t="s">
        <v>19</v>
      </c>
      <c r="E47" s="53">
        <v>100</v>
      </c>
    </row>
    <row r="48" spans="2:5" ht="12.75">
      <c r="B48" s="51">
        <v>1986</v>
      </c>
      <c r="C48" s="63" t="s">
        <v>20</v>
      </c>
      <c r="D48" s="63" t="s">
        <v>19</v>
      </c>
      <c r="E48" s="53">
        <v>100</v>
      </c>
    </row>
    <row r="49" spans="2:5" ht="12.75">
      <c r="B49" s="51">
        <v>1987</v>
      </c>
      <c r="C49" s="63" t="s">
        <v>20</v>
      </c>
      <c r="D49" s="63" t="s">
        <v>19</v>
      </c>
      <c r="E49" s="53">
        <v>100</v>
      </c>
    </row>
    <row r="50" spans="2:5" ht="12.75">
      <c r="B50" s="51">
        <v>1988</v>
      </c>
      <c r="C50" s="63" t="s">
        <v>20</v>
      </c>
      <c r="D50" s="63" t="s">
        <v>19</v>
      </c>
      <c r="E50" s="53">
        <v>100</v>
      </c>
    </row>
    <row r="51" spans="2:5" ht="12.75">
      <c r="B51" s="51">
        <v>1989</v>
      </c>
      <c r="C51" s="63" t="s">
        <v>18</v>
      </c>
      <c r="D51" s="63" t="s">
        <v>17</v>
      </c>
      <c r="E51" s="53">
        <v>100</v>
      </c>
    </row>
    <row r="52" spans="2:5" ht="12.75">
      <c r="B52" s="51">
        <v>1990</v>
      </c>
      <c r="C52" s="63" t="s">
        <v>18</v>
      </c>
      <c r="D52" s="63" t="s">
        <v>17</v>
      </c>
      <c r="E52" s="53">
        <v>100</v>
      </c>
    </row>
    <row r="53" spans="2:5" ht="12.75">
      <c r="B53" s="51">
        <v>1991</v>
      </c>
      <c r="C53" s="63" t="s">
        <v>18</v>
      </c>
      <c r="D53" s="63" t="s">
        <v>17</v>
      </c>
      <c r="E53" s="53">
        <v>100</v>
      </c>
    </row>
    <row r="54" spans="2:5" ht="12.75">
      <c r="B54" s="51">
        <v>1992</v>
      </c>
      <c r="C54" s="63" t="s">
        <v>15</v>
      </c>
      <c r="D54" s="63" t="s">
        <v>14</v>
      </c>
      <c r="E54" s="53">
        <v>25</v>
      </c>
    </row>
    <row r="55" spans="2:5" ht="12.75">
      <c r="B55" s="51">
        <v>1993</v>
      </c>
      <c r="C55" s="63" t="s">
        <v>15</v>
      </c>
      <c r="D55" s="63" t="s">
        <v>14</v>
      </c>
      <c r="E55" s="53">
        <v>25</v>
      </c>
    </row>
    <row r="56" spans="2:5" ht="12.75">
      <c r="B56" s="51">
        <v>1994</v>
      </c>
      <c r="C56" s="63" t="s">
        <v>16</v>
      </c>
      <c r="D56" s="63" t="s">
        <v>13</v>
      </c>
      <c r="E56" s="53">
        <v>15</v>
      </c>
    </row>
    <row r="57" spans="2:5" ht="12.75">
      <c r="B57" s="51">
        <v>1995</v>
      </c>
      <c r="C57" s="63" t="s">
        <v>16</v>
      </c>
      <c r="D57" s="63" t="s">
        <v>13</v>
      </c>
      <c r="E57" s="53">
        <v>15</v>
      </c>
    </row>
    <row r="58" spans="2:5" ht="12.75">
      <c r="B58" s="51">
        <v>1996</v>
      </c>
      <c r="C58" s="63" t="s">
        <v>12</v>
      </c>
      <c r="D58" s="63" t="s">
        <v>11</v>
      </c>
      <c r="E58" s="53">
        <v>5</v>
      </c>
    </row>
    <row r="59" spans="2:5" ht="12.75">
      <c r="B59" s="51">
        <v>1997</v>
      </c>
      <c r="C59" s="63" t="s">
        <v>12</v>
      </c>
      <c r="D59" s="63" t="s">
        <v>11</v>
      </c>
      <c r="E59" s="53">
        <v>5</v>
      </c>
    </row>
    <row r="60" spans="2:5" ht="12.75">
      <c r="B60" s="51">
        <v>1998</v>
      </c>
      <c r="C60" s="63" t="s">
        <v>10</v>
      </c>
      <c r="D60" s="63" t="s">
        <v>9</v>
      </c>
      <c r="E60" s="53">
        <v>3</v>
      </c>
    </row>
    <row r="61" spans="2:5" ht="12.75">
      <c r="B61" s="51">
        <v>1999</v>
      </c>
      <c r="C61" s="63" t="s">
        <v>10</v>
      </c>
      <c r="D61" s="63" t="s">
        <v>9</v>
      </c>
      <c r="E61" s="53">
        <v>3</v>
      </c>
    </row>
    <row r="62" spans="2:5" ht="12.75">
      <c r="B62" s="51">
        <v>2000</v>
      </c>
      <c r="C62" s="63" t="s">
        <v>8</v>
      </c>
      <c r="D62" s="63" t="s">
        <v>7</v>
      </c>
      <c r="E62" s="53">
        <v>2</v>
      </c>
    </row>
    <row r="63" spans="2:5" ht="12.75">
      <c r="B63" s="51">
        <v>2001</v>
      </c>
      <c r="C63" s="63" t="s">
        <v>8</v>
      </c>
      <c r="D63" s="63" t="s">
        <v>7</v>
      </c>
      <c r="E63" s="53">
        <v>2</v>
      </c>
    </row>
    <row r="64" spans="2:5" ht="12.75">
      <c r="B64" s="51">
        <v>2002</v>
      </c>
      <c r="C64" s="63" t="s">
        <v>6</v>
      </c>
      <c r="D64" s="63" t="s">
        <v>5</v>
      </c>
      <c r="E64" s="53">
        <v>1</v>
      </c>
    </row>
    <row r="65" spans="2:5" ht="12.75">
      <c r="B65" s="51">
        <v>2003</v>
      </c>
      <c r="C65" s="63" t="s">
        <v>6</v>
      </c>
      <c r="D65" s="63" t="s">
        <v>5</v>
      </c>
      <c r="E65" s="53">
        <v>1</v>
      </c>
    </row>
    <row r="66" spans="2:5" ht="12.75">
      <c r="B66" s="51">
        <v>2004</v>
      </c>
      <c r="C66" s="63" t="s">
        <v>6</v>
      </c>
      <c r="D66" s="63" t="s">
        <v>5</v>
      </c>
      <c r="E66" s="53">
        <v>1</v>
      </c>
    </row>
    <row r="67" spans="2:5" ht="12.75">
      <c r="B67" s="51">
        <v>2005</v>
      </c>
      <c r="C67" s="63" t="s">
        <v>6</v>
      </c>
      <c r="D67" s="63" t="s">
        <v>5</v>
      </c>
      <c r="E67" s="53">
        <v>1</v>
      </c>
    </row>
    <row r="68" spans="2:5" ht="12.75">
      <c r="B68" s="51">
        <v>2006</v>
      </c>
      <c r="C68" s="63" t="s">
        <v>6</v>
      </c>
      <c r="D68" s="63" t="s">
        <v>5</v>
      </c>
      <c r="E68" s="53">
        <v>1</v>
      </c>
    </row>
    <row r="69" spans="2:5" ht="12.75">
      <c r="B69" s="51">
        <v>2007</v>
      </c>
      <c r="C69" s="63" t="s">
        <v>6</v>
      </c>
      <c r="D69" s="63" t="s">
        <v>5</v>
      </c>
      <c r="E69" s="53">
        <v>1</v>
      </c>
    </row>
    <row r="70" spans="2:5" ht="12.75">
      <c r="B70" s="51">
        <v>2008</v>
      </c>
      <c r="C70" s="63" t="s">
        <v>6</v>
      </c>
      <c r="D70" s="63" t="s">
        <v>5</v>
      </c>
      <c r="E70" s="53">
        <v>1</v>
      </c>
    </row>
    <row r="71" spans="2:5" ht="13.5" thickBot="1">
      <c r="B71" s="52">
        <v>2009</v>
      </c>
      <c r="C71" s="64" t="s">
        <v>6</v>
      </c>
      <c r="D71" s="64" t="s">
        <v>5</v>
      </c>
      <c r="E71" s="54">
        <v>1</v>
      </c>
    </row>
  </sheetData>
  <mergeCells count="1">
    <mergeCell ref="B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BERGOUGNE</dc:creator>
  <cp:keywords/>
  <dc:description/>
  <cp:lastModifiedBy>Relais de Rodelle</cp:lastModifiedBy>
  <cp:lastPrinted>2011-05-01T16:30:44Z</cp:lastPrinted>
  <dcterms:created xsi:type="dcterms:W3CDTF">2010-11-11T09:17:37Z</dcterms:created>
  <dcterms:modified xsi:type="dcterms:W3CDTF">2011-05-01T16:39:13Z</dcterms:modified>
  <cp:category/>
  <cp:version/>
  <cp:contentType/>
  <cp:contentStatus/>
</cp:coreProperties>
</file>